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ades" sheetId="2" state="visible" r:id="rId4"/>
    <sheet name="Dashboard" sheetId="3" state="visible" r:id="rId5"/>
    <sheet name="Monthly" sheetId="4" state="visible" r:id="rId6"/>
    <sheet name="Tags" sheetId="5" state="visible" r:id="rId7"/>
    <sheet name="Example" sheetId="6" state="visible" r:id="rId8"/>
  </sheets>
  <definedNames>
    <definedName function="false" hidden="false" localSheetId="0" name="_xlnm.Print_Area" vbProcedure="false">'Start Here'!$A$1:$C$34</definedName>
    <definedName function="false" hidden="false" localSheetId="1" name="_xlnm.Print_Titles" vbProcedure="false">Trades!$1:$3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<sst xmlns="http://schemas.openxmlformats.org/spreadsheetml/2006/main" count="370" uniqueCount="167">
  <si>
    <r>
      <rPr>
        <b val="true"/>
        <sz val="18"/>
        <color rgb="FFFFFFFF"/>
        <rFont val="Calibri"/>
        <family val="0"/>
        <charset val="1"/>
      </rPr>
      <t xml:space="preserve">SureGain Crypto Trade Journal / </t>
    </r>
    <r>
      <rPr>
        <b val="true"/>
        <sz val="18"/>
        <color rgb="FFFFFFFF"/>
        <rFont val="Noto Sans SC"/>
        <family val="2"/>
      </rPr>
      <t xml:space="preserve">加密交易日志模板</t>
    </r>
  </si>
  <si>
    <t xml:space="preserve">Free template v1.0 · 2026-10 · Excel / Google Sheets / LibreOffice</t>
  </si>
  <si>
    <r>
      <rPr>
        <b val="true"/>
        <sz val="11"/>
        <color rgb="FFFFFFFF"/>
        <rFont val="Calibri"/>
        <family val="0"/>
        <charset val="1"/>
      </rPr>
      <t xml:space="preserve">HOW TO USE / </t>
    </r>
    <r>
      <rPr>
        <b val="true"/>
        <sz val="11"/>
        <color rgb="FFFFFFFF"/>
        <rFont val="Noto Sans SC"/>
        <family val="2"/>
      </rPr>
      <t xml:space="preserve">使用方法</t>
    </r>
  </si>
  <si>
    <t xml:space="preserve">1</t>
  </si>
  <si>
    <t xml:space="preserve">Open the Trades sheet. Log one closed trade per row.</t>
  </si>
  <si>
    <r>
      <rPr>
        <sz val="10"/>
        <color rgb="FF1F2933"/>
        <rFont val="Noto Sans SC"/>
        <family val="2"/>
      </rPr>
      <t xml:space="preserve">打开 </t>
    </r>
    <r>
      <rPr>
        <sz val="10"/>
        <color rgb="FF1F2933"/>
        <rFont val="Calibri"/>
        <family val="0"/>
        <charset val="1"/>
      </rPr>
      <t xml:space="preserve">Trades </t>
    </r>
    <r>
      <rPr>
        <sz val="10"/>
        <color rgb="FF1F2933"/>
        <rFont val="Noto Sans SC"/>
        <family val="2"/>
      </rPr>
      <t xml:space="preserve">工作表，每笔已平仓交易记录一行。</t>
    </r>
  </si>
  <si>
    <t xml:space="preserve">2</t>
  </si>
  <si>
    <t xml:space="preserve">Use the dropdowns for exchange, market, direction, setup, mistake, emotion and session.</t>
  </si>
  <si>
    <t xml:space="preserve">交易所、市场、方向、策略、错误、情绪、时段都用下拉选择。</t>
  </si>
  <si>
    <t xml:space="preserve">3</t>
  </si>
  <si>
    <t xml:space="preserve">Fill the white cells only. Gray columns calculate automatically.</t>
  </si>
  <si>
    <t xml:space="preserve">只填白色单元格；灰色列会自动计算。</t>
  </si>
  <si>
    <t xml:space="preserve">4</t>
  </si>
  <si>
    <t xml:space="preserve">Open Dashboard to see net P&amp;L, win rate, profit factor, expectancy and max drawdown.</t>
  </si>
  <si>
    <r>
      <rPr>
        <sz val="10"/>
        <color rgb="FF1F2933"/>
        <rFont val="Noto Sans SC"/>
        <family val="2"/>
      </rPr>
      <t xml:space="preserve">打开 </t>
    </r>
    <r>
      <rPr>
        <sz val="10"/>
        <color rgb="FF1F2933"/>
        <rFont val="Calibri"/>
        <family val="0"/>
        <charset val="1"/>
      </rPr>
      <t xml:space="preserve">Dashboard </t>
    </r>
    <r>
      <rPr>
        <sz val="10"/>
        <color rgb="FF1F2933"/>
        <rFont val="Noto Sans SC"/>
        <family val="2"/>
      </rPr>
      <t xml:space="preserve">查看净盈亏、胜率、盈亏比、期望值和最大回撤。</t>
    </r>
  </si>
  <si>
    <t xml:space="preserve">5</t>
  </si>
  <si>
    <t xml:space="preserve">Open Monthly and change the year to review month-by-month performance.</t>
  </si>
  <si>
    <r>
      <rPr>
        <sz val="10"/>
        <color rgb="FF1F2933"/>
        <rFont val="Noto Sans SC"/>
        <family val="2"/>
      </rPr>
      <t xml:space="preserve">打开 </t>
    </r>
    <r>
      <rPr>
        <sz val="10"/>
        <color rgb="FF1F2933"/>
        <rFont val="Calibri"/>
        <family val="0"/>
        <charset val="1"/>
      </rPr>
      <t xml:space="preserve">Monthly</t>
    </r>
    <r>
      <rPr>
        <sz val="10"/>
        <color rgb="FF1F2933"/>
        <rFont val="Noto Sans SC"/>
        <family val="2"/>
      </rPr>
      <t xml:space="preserve">，修改年份即可按月复盘。</t>
    </r>
  </si>
  <si>
    <r>
      <rPr>
        <b val="true"/>
        <sz val="9"/>
        <color rgb="FF1F3A2E"/>
        <rFont val="Calibri"/>
        <family val="0"/>
        <charset val="1"/>
      </rPr>
      <t xml:space="preserve">Note: Trades rows 4–13 are sample data. Clear them before entering your own trades.
</t>
    </r>
    <r>
      <rPr>
        <b val="true"/>
        <sz val="9"/>
        <color rgb="FF1F3A2E"/>
        <rFont val="Noto Sans SC"/>
        <family val="2"/>
      </rPr>
      <t xml:space="preserve">提示：</t>
    </r>
    <r>
      <rPr>
        <b val="true"/>
        <sz val="9"/>
        <color rgb="FF1F3A2E"/>
        <rFont val="Calibri"/>
        <family val="0"/>
        <charset val="1"/>
      </rPr>
      <t xml:space="preserve">Trades </t>
    </r>
    <r>
      <rPr>
        <b val="true"/>
        <sz val="9"/>
        <color rgb="FF1F3A2E"/>
        <rFont val="Noto Sans SC"/>
        <family val="2"/>
      </rPr>
      <t xml:space="preserve">第 </t>
    </r>
    <r>
      <rPr>
        <b val="true"/>
        <sz val="9"/>
        <color rgb="FF1F3A2E"/>
        <rFont val="Calibri"/>
        <family val="0"/>
        <charset val="1"/>
      </rPr>
      <t xml:space="preserve">4–13 </t>
    </r>
    <r>
      <rPr>
        <b val="true"/>
        <sz val="9"/>
        <color rgb="FF1F3A2E"/>
        <rFont val="Noto Sans SC"/>
        <family val="2"/>
      </rPr>
      <t xml:space="preserve">行是示例数据，填写自己的交易前请先清空。</t>
    </r>
  </si>
  <si>
    <r>
      <rPr>
        <b val="true"/>
        <sz val="11"/>
        <color rgb="FFFFFFFF"/>
        <rFont val="Calibri"/>
        <family val="0"/>
        <charset val="1"/>
      </rPr>
      <t xml:space="preserve">WHAT TO FILL / </t>
    </r>
    <r>
      <rPr>
        <b val="true"/>
        <sz val="11"/>
        <color rgb="FFFFFFFF"/>
        <rFont val="Noto Sans SC"/>
        <family val="2"/>
      </rPr>
      <t xml:space="preserve">填写什么</t>
    </r>
  </si>
  <si>
    <t xml:space="preserve">Input</t>
  </si>
  <si>
    <t xml:space="preserve">White columns: date, exchange, symbol, market, direction, setup, entry, exit, quantity, multiplier, fees, funding, stop, target, mistake, emotion, session, notes, screenshot.</t>
  </si>
  <si>
    <t xml:space="preserve">白色列：日期、交易所、币种、市场、方向、策略、入场、出场、数量、乘数、手续费、资金费率、止损、目标、错误、情绪、时段、备注、截图。</t>
  </si>
  <si>
    <t xml:space="preserve">Calculated</t>
  </si>
  <si>
    <t xml:space="preserve">Gray columns: #, gross P&amp;L, net P&amp;L, risk, R multiple, result, month, cumulative, peak, drawdown.</t>
  </si>
  <si>
    <r>
      <rPr>
        <sz val="9"/>
        <color rgb="FF1F2933"/>
        <rFont val="Noto Sans SC"/>
        <family val="2"/>
      </rPr>
      <t xml:space="preserve">灰色列：</t>
    </r>
    <r>
      <rPr>
        <sz val="9"/>
        <color rgb="FF1F2933"/>
        <rFont val="Calibri"/>
        <family val="0"/>
        <charset val="1"/>
      </rPr>
      <t xml:space="preserve">#</t>
    </r>
    <r>
      <rPr>
        <sz val="9"/>
        <color rgb="FF1F2933"/>
        <rFont val="Noto Sans SC"/>
        <family val="2"/>
      </rPr>
      <t xml:space="preserve">、毛盈亏、净盈亏、风险金额、</t>
    </r>
    <r>
      <rPr>
        <sz val="9"/>
        <color rgb="FF1F2933"/>
        <rFont val="Calibri"/>
        <family val="0"/>
        <charset val="1"/>
      </rPr>
      <t xml:space="preserve">R </t>
    </r>
    <r>
      <rPr>
        <sz val="9"/>
        <color rgb="FF1F2933"/>
        <rFont val="Noto Sans SC"/>
        <family val="2"/>
      </rPr>
      <t xml:space="preserve">倍数、结果、月份、累计、峰值、回撤。</t>
    </r>
  </si>
  <si>
    <r>
      <rPr>
        <b val="true"/>
        <sz val="11"/>
        <color rgb="FFFFFFFF"/>
        <rFont val="Calibri"/>
        <family val="0"/>
        <charset val="1"/>
      </rPr>
      <t xml:space="preserve">FORMULAS / </t>
    </r>
    <r>
      <rPr>
        <b val="true"/>
        <sz val="11"/>
        <color rgb="FFFFFFFF"/>
        <rFont val="Noto Sans SC"/>
        <family val="2"/>
      </rPr>
      <t xml:space="preserve">计算规则</t>
    </r>
  </si>
  <si>
    <t xml:space="preserve">Gross P&amp;L: Direction × (Exit − Entry) × Quantity × Multiplier</t>
  </si>
  <si>
    <r>
      <rPr>
        <sz val="9"/>
        <color rgb="FF1F2933"/>
        <rFont val="Calibri"/>
        <family val="0"/>
        <charset val="1"/>
      </rPr>
      <t xml:space="preserve">Gross P&amp;L</t>
    </r>
    <r>
      <rPr>
        <sz val="9"/>
        <color rgb="FF1F2933"/>
        <rFont val="Noto Sans SC"/>
        <family val="2"/>
      </rPr>
      <t xml:space="preserve">：方向 </t>
    </r>
    <r>
      <rPr>
        <sz val="9"/>
        <color rgb="FF1F2933"/>
        <rFont val="Calibri"/>
        <family val="0"/>
        <charset val="1"/>
      </rPr>
      <t xml:space="preserve">×</t>
    </r>
    <r>
      <rPr>
        <sz val="9"/>
        <color rgb="FF1F2933"/>
        <rFont val="Noto Sans SC"/>
        <family val="2"/>
      </rPr>
      <t xml:space="preserve">（出场价 − 入场价）</t>
    </r>
    <r>
      <rPr>
        <sz val="9"/>
        <color rgb="FF1F2933"/>
        <rFont val="Calibri"/>
        <family val="0"/>
        <charset val="1"/>
      </rPr>
      <t xml:space="preserve">× </t>
    </r>
    <r>
      <rPr>
        <sz val="9"/>
        <color rgb="FF1F2933"/>
        <rFont val="Noto Sans SC"/>
        <family val="2"/>
      </rPr>
      <t xml:space="preserve">数量 </t>
    </r>
    <r>
      <rPr>
        <sz val="9"/>
        <color rgb="FF1F2933"/>
        <rFont val="Calibri"/>
        <family val="0"/>
        <charset val="1"/>
      </rPr>
      <t xml:space="preserve">× </t>
    </r>
    <r>
      <rPr>
        <sz val="9"/>
        <color rgb="FF1F2933"/>
        <rFont val="Noto Sans SC"/>
        <family val="2"/>
      </rPr>
      <t xml:space="preserve">乘数</t>
    </r>
  </si>
  <si>
    <t xml:space="preserve">Net P&amp;L: Gross P&amp;L − Fees − Funding</t>
  </si>
  <si>
    <r>
      <rPr>
        <sz val="9"/>
        <color rgb="FF1F2933"/>
        <rFont val="Calibri"/>
        <family val="0"/>
        <charset val="1"/>
      </rPr>
      <t xml:space="preserve">Net P&amp;L</t>
    </r>
    <r>
      <rPr>
        <sz val="9"/>
        <color rgb="FF1F2933"/>
        <rFont val="Noto Sans SC"/>
        <family val="2"/>
      </rPr>
      <t xml:space="preserve">：毛盈亏 − 手续费 − 资金费率</t>
    </r>
  </si>
  <si>
    <t xml:space="preserve">Risk: |Entry − Stop| × Quantity × Multiplier</t>
  </si>
  <si>
    <r>
      <rPr>
        <sz val="9"/>
        <color rgb="FF1F2933"/>
        <rFont val="Calibri"/>
        <family val="0"/>
        <charset val="1"/>
      </rPr>
      <t xml:space="preserve">Risk</t>
    </r>
    <r>
      <rPr>
        <sz val="9"/>
        <color rgb="FF1F2933"/>
        <rFont val="Noto Sans SC"/>
        <family val="2"/>
      </rPr>
      <t xml:space="preserve">：</t>
    </r>
    <r>
      <rPr>
        <sz val="9"/>
        <color rgb="FF1F2933"/>
        <rFont val="Calibri"/>
        <family val="0"/>
        <charset val="1"/>
      </rPr>
      <t xml:space="preserve">|</t>
    </r>
    <r>
      <rPr>
        <sz val="9"/>
        <color rgb="FF1F2933"/>
        <rFont val="Noto Sans SC"/>
        <family val="2"/>
      </rPr>
      <t xml:space="preserve">入场价 − 止损价</t>
    </r>
    <r>
      <rPr>
        <sz val="9"/>
        <color rgb="FF1F2933"/>
        <rFont val="Calibri"/>
        <family val="0"/>
        <charset val="1"/>
      </rPr>
      <t xml:space="preserve">| × </t>
    </r>
    <r>
      <rPr>
        <sz val="9"/>
        <color rgb="FF1F2933"/>
        <rFont val="Noto Sans SC"/>
        <family val="2"/>
      </rPr>
      <t xml:space="preserve">数量 </t>
    </r>
    <r>
      <rPr>
        <sz val="9"/>
        <color rgb="FF1F2933"/>
        <rFont val="Calibri"/>
        <family val="0"/>
        <charset val="1"/>
      </rPr>
      <t xml:space="preserve">× </t>
    </r>
    <r>
      <rPr>
        <sz val="9"/>
        <color rgb="FF1F2933"/>
        <rFont val="Noto Sans SC"/>
        <family val="2"/>
      </rPr>
      <t xml:space="preserve">乘数</t>
    </r>
  </si>
  <si>
    <t xml:space="preserve">R Multiple: Net P&amp;L ÷ Risk</t>
  </si>
  <si>
    <r>
      <rPr>
        <sz val="9"/>
        <color rgb="FF1F2933"/>
        <rFont val="Calibri"/>
        <family val="0"/>
        <charset val="1"/>
      </rPr>
      <t xml:space="preserve">R Multiple</t>
    </r>
    <r>
      <rPr>
        <sz val="9"/>
        <color rgb="FF1F2933"/>
        <rFont val="Noto Sans SC"/>
        <family val="2"/>
      </rPr>
      <t xml:space="preserve">：净盈亏 </t>
    </r>
    <r>
      <rPr>
        <sz val="9"/>
        <color rgb="FF1F2933"/>
        <rFont val="Calibri"/>
        <family val="0"/>
        <charset val="1"/>
      </rPr>
      <t xml:space="preserve">÷ </t>
    </r>
    <r>
      <rPr>
        <sz val="9"/>
        <color rgb="FF1F2933"/>
        <rFont val="Noto Sans SC"/>
        <family val="2"/>
      </rPr>
      <t xml:space="preserve">风险金额</t>
    </r>
  </si>
  <si>
    <r>
      <rPr>
        <b val="true"/>
        <sz val="11"/>
        <color rgb="FFFFFFFF"/>
        <rFont val="Calibri"/>
        <family val="0"/>
        <charset val="1"/>
      </rPr>
      <t xml:space="preserve">WEEKLY REVIEW / </t>
    </r>
    <r>
      <rPr>
        <b val="true"/>
        <sz val="11"/>
        <color rgb="FFFFFFFF"/>
        <rFont val="Noto Sans SC"/>
        <family val="2"/>
      </rPr>
      <t xml:space="preserve">每周复盘</t>
    </r>
  </si>
  <si>
    <t xml:space="preserve">Which setup made the most money? Which one lost the most?</t>
  </si>
  <si>
    <t xml:space="preserve">哪个策略最赚钱？哪个策略亏得最多？</t>
  </si>
  <si>
    <t xml:space="preserve">Which mistake repeated most often? What was the trigger?</t>
  </si>
  <si>
    <t xml:space="preserve">哪个错误出现最多？触发点是什么？</t>
  </si>
  <si>
    <t xml:space="preserve">What is the one rule you will change next week?</t>
  </si>
  <si>
    <t xml:space="preserve">下周只改哪一条规则？</t>
  </si>
  <si>
    <r>
      <rPr>
        <b val="true"/>
        <sz val="11"/>
        <color rgb="FFFFFFFF"/>
        <rFont val="Calibri"/>
        <family val="0"/>
        <charset val="1"/>
      </rPr>
      <t xml:space="preserve">IMPORTANT / </t>
    </r>
    <r>
      <rPr>
        <b val="true"/>
        <sz val="11"/>
        <color rgb="FFFFFFFF"/>
        <rFont val="Noto Sans SC"/>
        <family val="2"/>
      </rPr>
      <t xml:space="preserve">重要提示</t>
    </r>
  </si>
  <si>
    <r>
      <rPr>
        <sz val="9"/>
        <color rgb="FF1F2933"/>
        <rFont val="Calibri"/>
        <family val="0"/>
        <charset val="1"/>
      </rPr>
      <t xml:space="preserve">This is a journaling tool, not investment advice. It does not provide signals, price predictions or trade recommendations. Trading crypto involves substantial risk.
</t>
    </r>
    <r>
      <rPr>
        <sz val="9"/>
        <color rgb="FF1F2933"/>
        <rFont val="Noto Sans SC"/>
        <family val="2"/>
      </rPr>
      <t xml:space="preserve">这是交易记录工具，不构成投资建议，不提供信号、行情预测或买卖点。加密交易存在重大风险。</t>
    </r>
  </si>
  <si>
    <r>
      <rPr>
        <b val="true"/>
        <sz val="11"/>
        <color rgb="FFFFFFFF"/>
        <rFont val="Calibri"/>
        <family val="0"/>
        <charset val="1"/>
      </rPr>
      <t xml:space="preserve">COLOR LEGEND / </t>
    </r>
    <r>
      <rPr>
        <b val="true"/>
        <sz val="11"/>
        <color rgb="FFFFFFFF"/>
        <rFont val="Noto Sans SC"/>
        <family val="2"/>
      </rPr>
      <t xml:space="preserve">颜色说明</t>
    </r>
  </si>
  <si>
    <r>
      <rPr>
        <b val="true"/>
        <sz val="10"/>
        <color rgb="FF1F2933"/>
        <rFont val="Calibri"/>
        <family val="0"/>
        <charset val="1"/>
      </rPr>
      <t xml:space="preserve">White / </t>
    </r>
    <r>
      <rPr>
        <b val="true"/>
        <sz val="10"/>
        <color rgb="FF1F2933"/>
        <rFont val="Noto Sans SC"/>
        <family val="2"/>
      </rPr>
      <t xml:space="preserve">白色 </t>
    </r>
    <r>
      <rPr>
        <b val="true"/>
        <sz val="10"/>
        <color rgb="FF1F2933"/>
        <rFont val="Calibri"/>
        <family val="0"/>
        <charset val="1"/>
      </rPr>
      <t xml:space="preserve">= you fill / </t>
    </r>
    <r>
      <rPr>
        <b val="true"/>
        <sz val="10"/>
        <color rgb="FF1F2933"/>
        <rFont val="Noto Sans SC"/>
        <family val="2"/>
      </rPr>
      <t xml:space="preserve">填写</t>
    </r>
  </si>
  <si>
    <r>
      <rPr>
        <b val="true"/>
        <sz val="10"/>
        <color rgb="FF1F2933"/>
        <rFont val="Calibri"/>
        <family val="0"/>
        <charset val="1"/>
      </rPr>
      <t xml:space="preserve">Gray / </t>
    </r>
    <r>
      <rPr>
        <b val="true"/>
        <sz val="10"/>
        <color rgb="FF1F2933"/>
        <rFont val="Noto Sans SC"/>
        <family val="2"/>
      </rPr>
      <t xml:space="preserve">灰色 </t>
    </r>
    <r>
      <rPr>
        <b val="true"/>
        <sz val="10"/>
        <color rgb="FF1F2933"/>
        <rFont val="Calibri"/>
        <family val="0"/>
        <charset val="1"/>
      </rPr>
      <t xml:space="preserve">= calculated / </t>
    </r>
    <r>
      <rPr>
        <b val="true"/>
        <sz val="10"/>
        <color rgb="FF1F2933"/>
        <rFont val="Noto Sans SC"/>
        <family val="2"/>
      </rPr>
      <t xml:space="preserve">自动计算</t>
    </r>
  </si>
  <si>
    <r>
      <rPr>
        <b val="true"/>
        <sz val="10"/>
        <color rgb="FF1F3A2E"/>
        <rFont val="Calibri"/>
        <family val="0"/>
        <charset val="1"/>
      </rPr>
      <t xml:space="preserve">Rows 4–13 in Trades are sample data. Clear them before you start. / Trades </t>
    </r>
    <r>
      <rPr>
        <b val="true"/>
        <sz val="10"/>
        <color rgb="FF1F3A2E"/>
        <rFont val="Noto Sans SC"/>
        <family val="2"/>
      </rPr>
      <t xml:space="preserve">第 </t>
    </r>
    <r>
      <rPr>
        <b val="true"/>
        <sz val="10"/>
        <color rgb="FF1F3A2E"/>
        <rFont val="Calibri"/>
        <family val="0"/>
        <charset val="1"/>
      </rPr>
      <t xml:space="preserve">4–13 </t>
    </r>
    <r>
      <rPr>
        <b val="true"/>
        <sz val="10"/>
        <color rgb="FF1F3A2E"/>
        <rFont val="Noto Sans SC"/>
        <family val="2"/>
      </rPr>
      <t xml:space="preserve">行是示例数据，使用前请清空。</t>
    </r>
  </si>
  <si>
    <r>
      <rPr>
        <b val="true"/>
        <sz val="9"/>
        <color rgb="FF1F3A2E"/>
        <rFont val="Calibri"/>
        <family val="0"/>
        <charset val="1"/>
      </rPr>
      <t xml:space="preserve">Minimum fill / </t>
    </r>
    <r>
      <rPr>
        <b val="true"/>
        <sz val="9"/>
        <color rgb="FF1F3A2E"/>
        <rFont val="Noto Sans SC"/>
        <family val="2"/>
      </rPr>
      <t xml:space="preserve">最少填写</t>
    </r>
    <r>
      <rPr>
        <b val="true"/>
        <sz val="9"/>
        <color rgb="FF1F3A2E"/>
        <rFont val="Calibri"/>
        <family val="0"/>
        <charset val="1"/>
      </rPr>
      <t xml:space="preserve">: Date, Symbol, Direction, Entry, Exit, Quantity, Fees, Stop. Everything else is optional.
</t>
    </r>
    <r>
      <rPr>
        <b val="true"/>
        <sz val="9"/>
        <color rgb="FF1F3A2E"/>
        <rFont val="Noto Sans SC"/>
        <family val="2"/>
      </rPr>
      <t xml:space="preserve">日期、币种、方向、入场、出场、数量、手续费、止损；其他字段都可以不填。</t>
    </r>
  </si>
  <si>
    <r>
      <rPr>
        <sz val="9"/>
        <color rgb="FF5B6770"/>
        <rFont val="Calibri"/>
        <family val="0"/>
        <charset val="1"/>
      </rPr>
      <t xml:space="preserve">Version 1.0 · Free for personal use · Do not resell / </t>
    </r>
    <r>
      <rPr>
        <sz val="9"/>
        <color rgb="FF5B6770"/>
        <rFont val="Noto Sans SC"/>
        <family val="2"/>
      </rPr>
      <t xml:space="preserve">个人免费使用 </t>
    </r>
    <r>
      <rPr>
        <sz val="9"/>
        <color rgb="FF5B6770"/>
        <rFont val="Calibri"/>
        <family val="0"/>
        <charset val="1"/>
      </rPr>
      <t xml:space="preserve">· </t>
    </r>
    <r>
      <rPr>
        <sz val="9"/>
        <color rgb="FF5B6770"/>
        <rFont val="Noto Sans SC"/>
        <family val="2"/>
      </rPr>
      <t xml:space="preserve">请勿转售</t>
    </r>
  </si>
  <si>
    <r>
      <rPr>
        <b val="true"/>
        <sz val="18"/>
        <color rgb="FFFFFFFF"/>
        <rFont val="Calibri"/>
        <family val="0"/>
        <charset val="1"/>
      </rPr>
      <t xml:space="preserve">Trades / </t>
    </r>
    <r>
      <rPr>
        <b val="true"/>
        <sz val="18"/>
        <color rgb="FFFFFFFF"/>
        <rFont val="Noto Sans SC"/>
        <family val="2"/>
      </rPr>
      <t xml:space="preserve">交易记录</t>
    </r>
  </si>
  <si>
    <r>
      <rPr>
        <b val="true"/>
        <sz val="9"/>
        <color rgb="FFFFFFFF"/>
        <rFont val="Calibri"/>
        <family val="0"/>
        <charset val="1"/>
      </rPr>
      <t xml:space="preserve">TRADE / </t>
    </r>
    <r>
      <rPr>
        <b val="true"/>
        <sz val="9"/>
        <color rgb="FFFFFFFF"/>
        <rFont val="Noto Sans SC"/>
        <family val="2"/>
      </rPr>
      <t xml:space="preserve">交易</t>
    </r>
  </si>
  <si>
    <r>
      <rPr>
        <b val="true"/>
        <sz val="9"/>
        <color rgb="FFFFFFFF"/>
        <rFont val="Calibri"/>
        <family val="0"/>
        <charset val="1"/>
      </rPr>
      <t xml:space="preserve">EXECUTION / </t>
    </r>
    <r>
      <rPr>
        <b val="true"/>
        <sz val="9"/>
        <color rgb="FFFFFFFF"/>
        <rFont val="Noto Sans SC"/>
        <family val="2"/>
      </rPr>
      <t xml:space="preserve">执行</t>
    </r>
  </si>
  <si>
    <r>
      <rPr>
        <b val="true"/>
        <sz val="9"/>
        <color rgb="FFFFFFFF"/>
        <rFont val="Calibri"/>
        <family val="0"/>
        <charset val="1"/>
      </rPr>
      <t xml:space="preserve">CALCULATED / </t>
    </r>
    <r>
      <rPr>
        <b val="true"/>
        <sz val="9"/>
        <color rgb="FFFFFFFF"/>
        <rFont val="Noto Sans SC"/>
        <family val="2"/>
      </rPr>
      <t xml:space="preserve">自动计算</t>
    </r>
  </si>
  <si>
    <t xml:space="preserve">#</t>
  </si>
  <si>
    <r>
      <rPr>
        <b val="true"/>
        <sz val="9"/>
        <color rgb="FFFFFFFF"/>
        <rFont val="Calibri"/>
        <family val="0"/>
        <charset val="1"/>
      </rPr>
      <t xml:space="preserve">Date / </t>
    </r>
    <r>
      <rPr>
        <b val="true"/>
        <sz val="9"/>
        <color rgb="FFFFFFFF"/>
        <rFont val="Noto Sans SC"/>
        <family val="2"/>
      </rPr>
      <t xml:space="preserve">日期</t>
    </r>
  </si>
  <si>
    <r>
      <rPr>
        <b val="true"/>
        <sz val="9"/>
        <color rgb="FFFFFFFF"/>
        <rFont val="Calibri"/>
        <family val="0"/>
        <charset val="1"/>
      </rPr>
      <t xml:space="preserve">Exchange / </t>
    </r>
    <r>
      <rPr>
        <b val="true"/>
        <sz val="9"/>
        <color rgb="FFFFFFFF"/>
        <rFont val="Noto Sans SC"/>
        <family val="2"/>
      </rPr>
      <t xml:space="preserve">交易所</t>
    </r>
  </si>
  <si>
    <r>
      <rPr>
        <b val="true"/>
        <sz val="9"/>
        <color rgb="FFFFFFFF"/>
        <rFont val="Calibri"/>
        <family val="0"/>
        <charset val="1"/>
      </rPr>
      <t xml:space="preserve">Symbol / </t>
    </r>
    <r>
      <rPr>
        <b val="true"/>
        <sz val="9"/>
        <color rgb="FFFFFFFF"/>
        <rFont val="Noto Sans SC"/>
        <family val="2"/>
      </rPr>
      <t xml:space="preserve">币种</t>
    </r>
  </si>
  <si>
    <r>
      <rPr>
        <b val="true"/>
        <sz val="9"/>
        <color rgb="FFFFFFFF"/>
        <rFont val="Calibri"/>
        <family val="0"/>
        <charset val="1"/>
      </rPr>
      <t xml:space="preserve">Market / </t>
    </r>
    <r>
      <rPr>
        <b val="true"/>
        <sz val="9"/>
        <color rgb="FFFFFFFF"/>
        <rFont val="Noto Sans SC"/>
        <family val="2"/>
      </rPr>
      <t xml:space="preserve">市场</t>
    </r>
  </si>
  <si>
    <r>
      <rPr>
        <b val="true"/>
        <sz val="9"/>
        <color rgb="FFFFFFFF"/>
        <rFont val="Calibri"/>
        <family val="0"/>
        <charset val="1"/>
      </rPr>
      <t xml:space="preserve">Direction / </t>
    </r>
    <r>
      <rPr>
        <b val="true"/>
        <sz val="9"/>
        <color rgb="FFFFFFFF"/>
        <rFont val="Noto Sans SC"/>
        <family val="2"/>
      </rPr>
      <t xml:space="preserve">方向</t>
    </r>
  </si>
  <si>
    <r>
      <rPr>
        <b val="true"/>
        <sz val="9"/>
        <color rgb="FFFFFFFF"/>
        <rFont val="Calibri"/>
        <family val="0"/>
        <charset val="1"/>
      </rPr>
      <t xml:space="preserve">Setup / </t>
    </r>
    <r>
      <rPr>
        <b val="true"/>
        <sz val="9"/>
        <color rgb="FFFFFFFF"/>
        <rFont val="Noto Sans SC"/>
        <family val="2"/>
      </rPr>
      <t xml:space="preserve">策略</t>
    </r>
  </si>
  <si>
    <r>
      <rPr>
        <b val="true"/>
        <sz val="9"/>
        <color rgb="FFFFFFFF"/>
        <rFont val="Calibri"/>
        <family val="0"/>
        <charset val="1"/>
      </rPr>
      <t xml:space="preserve">Entry / </t>
    </r>
    <r>
      <rPr>
        <b val="true"/>
        <sz val="9"/>
        <color rgb="FFFFFFFF"/>
        <rFont val="Noto Sans SC"/>
        <family val="2"/>
      </rPr>
      <t xml:space="preserve">入场价</t>
    </r>
  </si>
  <si>
    <r>
      <rPr>
        <b val="true"/>
        <sz val="9"/>
        <color rgb="FFFFFFFF"/>
        <rFont val="Calibri"/>
        <family val="0"/>
        <charset val="1"/>
      </rPr>
      <t xml:space="preserve">Exit / </t>
    </r>
    <r>
      <rPr>
        <b val="true"/>
        <sz val="9"/>
        <color rgb="FFFFFFFF"/>
        <rFont val="Noto Sans SC"/>
        <family val="2"/>
      </rPr>
      <t xml:space="preserve">出场价</t>
    </r>
  </si>
  <si>
    <r>
      <rPr>
        <b val="true"/>
        <sz val="9"/>
        <color rgb="FFFFFFFF"/>
        <rFont val="Calibri"/>
        <family val="0"/>
        <charset val="1"/>
      </rPr>
      <t xml:space="preserve">Quantity / </t>
    </r>
    <r>
      <rPr>
        <b val="true"/>
        <sz val="9"/>
        <color rgb="FFFFFFFF"/>
        <rFont val="Noto Sans SC"/>
        <family val="2"/>
      </rPr>
      <t xml:space="preserve">数量</t>
    </r>
  </si>
  <si>
    <r>
      <rPr>
        <b val="true"/>
        <sz val="9"/>
        <color rgb="FFFFFFFF"/>
        <rFont val="Calibri"/>
        <family val="0"/>
        <charset val="1"/>
      </rPr>
      <t xml:space="preserve">Multiplier / </t>
    </r>
    <r>
      <rPr>
        <b val="true"/>
        <sz val="9"/>
        <color rgb="FFFFFFFF"/>
        <rFont val="Noto Sans SC"/>
        <family val="2"/>
      </rPr>
      <t xml:space="preserve">乘数</t>
    </r>
  </si>
  <si>
    <r>
      <rPr>
        <b val="true"/>
        <sz val="9"/>
        <color rgb="FFFFFFFF"/>
        <rFont val="Calibri"/>
        <family val="0"/>
        <charset val="1"/>
      </rPr>
      <t xml:space="preserve">Fees / </t>
    </r>
    <r>
      <rPr>
        <b val="true"/>
        <sz val="9"/>
        <color rgb="FFFFFFFF"/>
        <rFont val="Noto Sans SC"/>
        <family val="2"/>
      </rPr>
      <t xml:space="preserve">手续费</t>
    </r>
  </si>
  <si>
    <r>
      <rPr>
        <b val="true"/>
        <sz val="9"/>
        <color rgb="FFFFFFFF"/>
        <rFont val="Calibri"/>
        <family val="0"/>
        <charset val="1"/>
      </rPr>
      <t xml:space="preserve">Funding / </t>
    </r>
    <r>
      <rPr>
        <b val="true"/>
        <sz val="9"/>
        <color rgb="FFFFFFFF"/>
        <rFont val="Noto Sans SC"/>
        <family val="2"/>
      </rPr>
      <t xml:space="preserve">资金费率</t>
    </r>
  </si>
  <si>
    <r>
      <rPr>
        <b val="true"/>
        <sz val="9"/>
        <color rgb="FFFFFFFF"/>
        <rFont val="Calibri"/>
        <family val="0"/>
        <charset val="1"/>
      </rPr>
      <t xml:space="preserve">Stop / </t>
    </r>
    <r>
      <rPr>
        <b val="true"/>
        <sz val="9"/>
        <color rgb="FFFFFFFF"/>
        <rFont val="Noto Sans SC"/>
        <family val="2"/>
      </rPr>
      <t xml:space="preserve">止损价</t>
    </r>
  </si>
  <si>
    <r>
      <rPr>
        <b val="true"/>
        <sz val="9"/>
        <color rgb="FFFFFFFF"/>
        <rFont val="Calibri"/>
        <family val="0"/>
        <charset val="1"/>
      </rPr>
      <t xml:space="preserve">Target / </t>
    </r>
    <r>
      <rPr>
        <b val="true"/>
        <sz val="9"/>
        <color rgb="FFFFFFFF"/>
        <rFont val="Noto Sans SC"/>
        <family val="2"/>
      </rPr>
      <t xml:space="preserve">目标价</t>
    </r>
  </si>
  <si>
    <r>
      <rPr>
        <b val="true"/>
        <sz val="9"/>
        <color rgb="FFFFFFFF"/>
        <rFont val="Calibri"/>
        <family val="0"/>
        <charset val="1"/>
      </rPr>
      <t xml:space="preserve">Gross P&amp;L / </t>
    </r>
    <r>
      <rPr>
        <b val="true"/>
        <sz val="9"/>
        <color rgb="FFFFFFFF"/>
        <rFont val="Noto Sans SC"/>
        <family val="2"/>
      </rPr>
      <t xml:space="preserve">毛盈亏</t>
    </r>
  </si>
  <si>
    <r>
      <rPr>
        <b val="true"/>
        <sz val="9"/>
        <color rgb="FFFFFFFF"/>
        <rFont val="Calibri"/>
        <family val="0"/>
        <charset val="1"/>
      </rPr>
      <t xml:space="preserve">Net P&amp;L / </t>
    </r>
    <r>
      <rPr>
        <b val="true"/>
        <sz val="9"/>
        <color rgb="FFFFFFFF"/>
        <rFont val="Noto Sans SC"/>
        <family val="2"/>
      </rPr>
      <t xml:space="preserve">净盈亏</t>
    </r>
  </si>
  <si>
    <r>
      <rPr>
        <b val="true"/>
        <sz val="9"/>
        <color rgb="FFFFFFFF"/>
        <rFont val="Calibri"/>
        <family val="0"/>
        <charset val="1"/>
      </rPr>
      <t xml:space="preserve">Risk / </t>
    </r>
    <r>
      <rPr>
        <b val="true"/>
        <sz val="9"/>
        <color rgb="FFFFFFFF"/>
        <rFont val="Noto Sans SC"/>
        <family val="2"/>
      </rPr>
      <t xml:space="preserve">风险金额</t>
    </r>
  </si>
  <si>
    <r>
      <rPr>
        <b val="true"/>
        <sz val="9"/>
        <color rgb="FFFFFFFF"/>
        <rFont val="Calibri"/>
        <family val="0"/>
        <charset val="1"/>
      </rPr>
      <t xml:space="preserve">R Multiple / R </t>
    </r>
    <r>
      <rPr>
        <b val="true"/>
        <sz val="9"/>
        <color rgb="FFFFFFFF"/>
        <rFont val="Noto Sans SC"/>
        <family val="2"/>
      </rPr>
      <t xml:space="preserve">倍数</t>
    </r>
  </si>
  <si>
    <r>
      <rPr>
        <b val="true"/>
        <sz val="9"/>
        <color rgb="FFFFFFFF"/>
        <rFont val="Calibri"/>
        <family val="0"/>
        <charset val="1"/>
      </rPr>
      <t xml:space="preserve">Result / </t>
    </r>
    <r>
      <rPr>
        <b val="true"/>
        <sz val="9"/>
        <color rgb="FFFFFFFF"/>
        <rFont val="Noto Sans SC"/>
        <family val="2"/>
      </rPr>
      <t xml:space="preserve">结果</t>
    </r>
  </si>
  <si>
    <r>
      <rPr>
        <b val="true"/>
        <sz val="9"/>
        <color rgb="FFFFFFFF"/>
        <rFont val="Calibri"/>
        <family val="0"/>
        <charset val="1"/>
      </rPr>
      <t xml:space="preserve">Mistake / </t>
    </r>
    <r>
      <rPr>
        <b val="true"/>
        <sz val="9"/>
        <color rgb="FFFFFFFF"/>
        <rFont val="Noto Sans SC"/>
        <family val="2"/>
      </rPr>
      <t xml:space="preserve">错误</t>
    </r>
  </si>
  <si>
    <r>
      <rPr>
        <b val="true"/>
        <sz val="9"/>
        <color rgb="FFFFFFFF"/>
        <rFont val="Calibri"/>
        <family val="0"/>
        <charset val="1"/>
      </rPr>
      <t xml:space="preserve">Emotion / </t>
    </r>
    <r>
      <rPr>
        <b val="true"/>
        <sz val="9"/>
        <color rgb="FFFFFFFF"/>
        <rFont val="Noto Sans SC"/>
        <family val="2"/>
      </rPr>
      <t xml:space="preserve">情绪</t>
    </r>
  </si>
  <si>
    <r>
      <rPr>
        <b val="true"/>
        <sz val="9"/>
        <color rgb="FFFFFFFF"/>
        <rFont val="Calibri"/>
        <family val="0"/>
        <charset val="1"/>
      </rPr>
      <t xml:space="preserve">Session / </t>
    </r>
    <r>
      <rPr>
        <b val="true"/>
        <sz val="9"/>
        <color rgb="FFFFFFFF"/>
        <rFont val="Noto Sans SC"/>
        <family val="2"/>
      </rPr>
      <t xml:space="preserve">时段</t>
    </r>
  </si>
  <si>
    <r>
      <rPr>
        <b val="true"/>
        <sz val="9"/>
        <color rgb="FFFFFFFF"/>
        <rFont val="Calibri"/>
        <family val="0"/>
        <charset val="1"/>
      </rPr>
      <t xml:space="preserve">Notes / </t>
    </r>
    <r>
      <rPr>
        <b val="true"/>
        <sz val="9"/>
        <color rgb="FFFFFFFF"/>
        <rFont val="Noto Sans SC"/>
        <family val="2"/>
      </rPr>
      <t xml:space="preserve">备注</t>
    </r>
  </si>
  <si>
    <r>
      <rPr>
        <b val="true"/>
        <sz val="9"/>
        <color rgb="FFFFFFFF"/>
        <rFont val="Calibri"/>
        <family val="0"/>
        <charset val="1"/>
      </rPr>
      <t xml:space="preserve">Screenshot / </t>
    </r>
    <r>
      <rPr>
        <b val="true"/>
        <sz val="9"/>
        <color rgb="FFFFFFFF"/>
        <rFont val="Noto Sans SC"/>
        <family val="2"/>
      </rPr>
      <t xml:space="preserve">截图链接</t>
    </r>
  </si>
  <si>
    <r>
      <rPr>
        <b val="true"/>
        <sz val="9"/>
        <color rgb="FFFFFFFF"/>
        <rFont val="Calibri"/>
        <family val="0"/>
        <charset val="1"/>
      </rPr>
      <t xml:space="preserve">Month / </t>
    </r>
    <r>
      <rPr>
        <b val="true"/>
        <sz val="9"/>
        <color rgb="FFFFFFFF"/>
        <rFont val="Noto Sans SC"/>
        <family val="2"/>
      </rPr>
      <t xml:space="preserve">月份</t>
    </r>
  </si>
  <si>
    <r>
      <rPr>
        <b val="true"/>
        <sz val="9"/>
        <color rgb="FFFFFFFF"/>
        <rFont val="Calibri"/>
        <family val="0"/>
        <charset val="1"/>
      </rPr>
      <t xml:space="preserve">Cumulative / </t>
    </r>
    <r>
      <rPr>
        <b val="true"/>
        <sz val="9"/>
        <color rgb="FFFFFFFF"/>
        <rFont val="Noto Sans SC"/>
        <family val="2"/>
      </rPr>
      <t xml:space="preserve">累计盈亏</t>
    </r>
  </si>
  <si>
    <r>
      <rPr>
        <b val="true"/>
        <sz val="9"/>
        <color rgb="FFFFFFFF"/>
        <rFont val="Calibri"/>
        <family val="0"/>
        <charset val="1"/>
      </rPr>
      <t xml:space="preserve">Peak / </t>
    </r>
    <r>
      <rPr>
        <b val="true"/>
        <sz val="9"/>
        <color rgb="FFFFFFFF"/>
        <rFont val="Noto Sans SC"/>
        <family val="2"/>
      </rPr>
      <t xml:space="preserve">峰值</t>
    </r>
  </si>
  <si>
    <r>
      <rPr>
        <b val="true"/>
        <sz val="9"/>
        <color rgb="FFFFFFFF"/>
        <rFont val="Calibri"/>
        <family val="0"/>
        <charset val="1"/>
      </rPr>
      <t xml:space="preserve">Drawdown / </t>
    </r>
    <r>
      <rPr>
        <b val="true"/>
        <sz val="9"/>
        <color rgb="FFFFFFFF"/>
        <rFont val="Noto Sans SC"/>
        <family val="2"/>
      </rPr>
      <t xml:space="preserve">回撤</t>
    </r>
  </si>
  <si>
    <t xml:space="preserve">Binance</t>
  </si>
  <si>
    <t xml:space="preserve">BTCUSDT</t>
  </si>
  <si>
    <t xml:space="preserve">Perpetual</t>
  </si>
  <si>
    <t xml:space="preserve">Long</t>
  </si>
  <si>
    <t xml:space="preserve">Breakout</t>
  </si>
  <si>
    <t xml:space="preserve">Calm</t>
  </si>
  <si>
    <t xml:space="preserve">Asia</t>
  </si>
  <si>
    <t xml:space="preserve">SAMPLE</t>
  </si>
  <si>
    <t xml:space="preserve">OKX</t>
  </si>
  <si>
    <t xml:space="preserve">ETHUSDT</t>
  </si>
  <si>
    <t xml:space="preserve">Short</t>
  </si>
  <si>
    <t xml:space="preserve">Pullback</t>
  </si>
  <si>
    <t xml:space="preserve">London</t>
  </si>
  <si>
    <t xml:space="preserve">Bybit</t>
  </si>
  <si>
    <t xml:space="preserve">SOLUSDT</t>
  </si>
  <si>
    <t xml:space="preserve">Late Stop</t>
  </si>
  <si>
    <t xml:space="preserve">Frustration</t>
  </si>
  <si>
    <t xml:space="preserve">Spot</t>
  </si>
  <si>
    <t xml:space="preserve">Trend</t>
  </si>
  <si>
    <t xml:space="preserve">Confidence</t>
  </si>
  <si>
    <t xml:space="preserve">New York</t>
  </si>
  <si>
    <t xml:space="preserve">Coinbase</t>
  </si>
  <si>
    <t xml:space="preserve">Range</t>
  </si>
  <si>
    <t xml:space="preserve">Early Exit</t>
  </si>
  <si>
    <t xml:space="preserve">Fear</t>
  </si>
  <si>
    <t xml:space="preserve">Kraken</t>
  </si>
  <si>
    <t xml:space="preserve">News</t>
  </si>
  <si>
    <t xml:space="preserve">BNBUSDT</t>
  </si>
  <si>
    <t xml:space="preserve">Oversize</t>
  </si>
  <si>
    <t xml:space="preserve">Greed</t>
  </si>
  <si>
    <t xml:space="preserve">XRPUSDT</t>
  </si>
  <si>
    <r>
      <rPr>
        <b val="true"/>
        <sz val="18"/>
        <color rgb="FFFFFFFF"/>
        <rFont val="Calibri"/>
        <family val="0"/>
        <charset val="1"/>
      </rPr>
      <t xml:space="preserve">Dashboard / </t>
    </r>
    <r>
      <rPr>
        <b val="true"/>
        <sz val="18"/>
        <color rgb="FFFFFFFF"/>
        <rFont val="Noto Sans SC"/>
        <family val="2"/>
      </rPr>
      <t xml:space="preserve">数据看板</t>
    </r>
  </si>
  <si>
    <r>
      <rPr>
        <sz val="10"/>
        <color rgb="FFB8C2CC"/>
        <rFont val="Calibri"/>
        <family val="0"/>
        <charset val="1"/>
      </rPr>
      <t xml:space="preserve">Everything updates automatically from the Trades sheet / </t>
    </r>
    <r>
      <rPr>
        <sz val="10"/>
        <color rgb="FFB8C2CC"/>
        <rFont val="Noto Sans SC"/>
        <family val="2"/>
      </rPr>
      <t xml:space="preserve">所有数据自动从 </t>
    </r>
    <r>
      <rPr>
        <sz val="10"/>
        <color rgb="FFB8C2CC"/>
        <rFont val="Calibri"/>
        <family val="0"/>
        <charset val="1"/>
      </rPr>
      <t xml:space="preserve">Trades </t>
    </r>
    <r>
      <rPr>
        <sz val="10"/>
        <color rgb="FFB8C2CC"/>
        <rFont val="Noto Sans SC"/>
        <family val="2"/>
      </rPr>
      <t xml:space="preserve">工作表更新</t>
    </r>
  </si>
  <si>
    <r>
      <rPr>
        <b val="true"/>
        <sz val="11"/>
        <color rgb="FFFFFFFF"/>
        <rFont val="Calibri"/>
        <family val="0"/>
        <charset val="1"/>
      </rPr>
      <t xml:space="preserve">PERFORMANCE / </t>
    </r>
    <r>
      <rPr>
        <b val="true"/>
        <sz val="11"/>
        <color rgb="FFFFFFFF"/>
        <rFont val="Noto Sans SC"/>
        <family val="2"/>
      </rPr>
      <t xml:space="preserve">总览</t>
    </r>
  </si>
  <si>
    <r>
      <rPr>
        <b val="true"/>
        <sz val="9"/>
        <color rgb="FF5B6770"/>
        <rFont val="Calibri"/>
        <family val="0"/>
        <charset val="1"/>
      </rPr>
      <t xml:space="preserve">Net P&amp;L / </t>
    </r>
    <r>
      <rPr>
        <b val="true"/>
        <sz val="9"/>
        <color rgb="FF5B6770"/>
        <rFont val="Noto Sans SC"/>
        <family val="2"/>
      </rPr>
      <t xml:space="preserve">净盈亏</t>
    </r>
  </si>
  <si>
    <r>
      <rPr>
        <b val="true"/>
        <sz val="9"/>
        <color rgb="FF5B6770"/>
        <rFont val="Calibri"/>
        <family val="0"/>
        <charset val="1"/>
      </rPr>
      <t xml:space="preserve">Win rate / </t>
    </r>
    <r>
      <rPr>
        <b val="true"/>
        <sz val="9"/>
        <color rgb="FF5B6770"/>
        <rFont val="Noto Sans SC"/>
        <family val="2"/>
      </rPr>
      <t xml:space="preserve">胜率</t>
    </r>
  </si>
  <si>
    <r>
      <rPr>
        <b val="true"/>
        <sz val="9"/>
        <color rgb="FF5B6770"/>
        <rFont val="Calibri"/>
        <family val="0"/>
        <charset val="1"/>
      </rPr>
      <t xml:space="preserve">Profit factor / </t>
    </r>
    <r>
      <rPr>
        <b val="true"/>
        <sz val="9"/>
        <color rgb="FF5B6770"/>
        <rFont val="Noto Sans SC"/>
        <family val="2"/>
      </rPr>
      <t xml:space="preserve">盈亏比</t>
    </r>
  </si>
  <si>
    <r>
      <rPr>
        <b val="true"/>
        <sz val="9"/>
        <color rgb="FF5B6770"/>
        <rFont val="Calibri"/>
        <family val="0"/>
        <charset val="1"/>
      </rPr>
      <t xml:space="preserve">Expectancy / </t>
    </r>
    <r>
      <rPr>
        <b val="true"/>
        <sz val="9"/>
        <color rgb="FF5B6770"/>
        <rFont val="Noto Sans SC"/>
        <family val="2"/>
      </rPr>
      <t xml:space="preserve">期望值</t>
    </r>
  </si>
  <si>
    <r>
      <rPr>
        <b val="true"/>
        <sz val="9"/>
        <color rgb="FF5B6770"/>
        <rFont val="Calibri"/>
        <family val="0"/>
        <charset val="1"/>
      </rPr>
      <t xml:space="preserve">Trades / </t>
    </r>
    <r>
      <rPr>
        <b val="true"/>
        <sz val="9"/>
        <color rgb="FF5B6770"/>
        <rFont val="Noto Sans SC"/>
        <family val="2"/>
      </rPr>
      <t xml:space="preserve">交易笔数</t>
    </r>
  </si>
  <si>
    <r>
      <rPr>
        <b val="true"/>
        <sz val="9"/>
        <color rgb="FF5B6770"/>
        <rFont val="Calibri"/>
        <family val="0"/>
        <charset val="1"/>
      </rPr>
      <t xml:space="preserve">Avg R / </t>
    </r>
    <r>
      <rPr>
        <b val="true"/>
        <sz val="9"/>
        <color rgb="FF5B6770"/>
        <rFont val="Noto Sans SC"/>
        <family val="2"/>
      </rPr>
      <t xml:space="preserve">平均 </t>
    </r>
    <r>
      <rPr>
        <b val="true"/>
        <sz val="9"/>
        <color rgb="FF5B6770"/>
        <rFont val="Calibri"/>
        <family val="0"/>
        <charset val="1"/>
      </rPr>
      <t xml:space="preserve">R</t>
    </r>
  </si>
  <si>
    <r>
      <rPr>
        <b val="true"/>
        <sz val="9"/>
        <color rgb="FF5B6770"/>
        <rFont val="Calibri"/>
        <family val="0"/>
        <charset val="1"/>
      </rPr>
      <t xml:space="preserve">Max drawdown / </t>
    </r>
    <r>
      <rPr>
        <b val="true"/>
        <sz val="9"/>
        <color rgb="FF5B6770"/>
        <rFont val="Noto Sans SC"/>
        <family val="2"/>
      </rPr>
      <t xml:space="preserve">最大回撤</t>
    </r>
  </si>
  <si>
    <r>
      <rPr>
        <b val="true"/>
        <sz val="9"/>
        <color rgb="FF5B6770"/>
        <rFont val="Calibri"/>
        <family val="0"/>
        <charset val="1"/>
      </rPr>
      <t xml:space="preserve">Fees + funding / </t>
    </r>
    <r>
      <rPr>
        <b val="true"/>
        <sz val="9"/>
        <color rgb="FF5B6770"/>
        <rFont val="Noto Sans SC"/>
        <family val="2"/>
      </rPr>
      <t xml:space="preserve">费用</t>
    </r>
  </si>
  <si>
    <t xml:space="preserve">Trades</t>
  </si>
  <si>
    <t xml:space="preserve">Win rate</t>
  </si>
  <si>
    <t xml:space="preserve">Net P&amp;L</t>
  </si>
  <si>
    <t xml:space="preserve">Count</t>
  </si>
  <si>
    <r>
      <rPr>
        <sz val="9"/>
        <color rgb="FF1F2933"/>
        <rFont val="Calibri"/>
        <family val="0"/>
        <charset val="1"/>
      </rPr>
      <t xml:space="preserve">Tip: review the Setup and Mistake tables every week. One repeated mistake costs more than one bad trade.
</t>
    </r>
    <r>
      <rPr>
        <sz val="9"/>
        <color rgb="FF1F2933"/>
        <rFont val="Noto Sans SC"/>
        <family val="2"/>
      </rPr>
      <t xml:space="preserve">提示：每周看一次策略和错误表。一个反复犯的错误，比一笔亏损更贵。</t>
    </r>
  </si>
  <si>
    <r>
      <rPr>
        <b val="true"/>
        <sz val="18"/>
        <color rgb="FFFFFFFF"/>
        <rFont val="Calibri"/>
        <family val="0"/>
        <charset val="1"/>
      </rPr>
      <t xml:space="preserve">Monthly review / </t>
    </r>
    <r>
      <rPr>
        <b val="true"/>
        <sz val="18"/>
        <color rgb="FFFFFFFF"/>
        <rFont val="Noto Sans SC"/>
        <family val="2"/>
      </rPr>
      <t xml:space="preserve">月度复盘</t>
    </r>
  </si>
  <si>
    <r>
      <rPr>
        <sz val="10"/>
        <color rgb="FFB8C2CC"/>
        <rFont val="Calibri"/>
        <family val="0"/>
        <charset val="1"/>
      </rPr>
      <t xml:space="preserve">Change the year in B3 · months update automatically / </t>
    </r>
    <r>
      <rPr>
        <sz val="10"/>
        <color rgb="FFB8C2CC"/>
        <rFont val="Noto Sans SC"/>
        <family val="2"/>
      </rPr>
      <t xml:space="preserve">修改 </t>
    </r>
    <r>
      <rPr>
        <sz val="10"/>
        <color rgb="FFB8C2CC"/>
        <rFont val="Calibri"/>
        <family val="0"/>
        <charset val="1"/>
      </rPr>
      <t xml:space="preserve">B3 </t>
    </r>
    <r>
      <rPr>
        <sz val="10"/>
        <color rgb="FFB8C2CC"/>
        <rFont val="Noto Sans SC"/>
        <family val="2"/>
      </rPr>
      <t xml:space="preserve">的年份，月份自动更新</t>
    </r>
  </si>
  <si>
    <r>
      <rPr>
        <b val="true"/>
        <sz val="10"/>
        <color rgb="FF1F2933"/>
        <rFont val="Calibri"/>
        <family val="0"/>
        <charset val="1"/>
      </rPr>
      <t xml:space="preserve">Year / </t>
    </r>
    <r>
      <rPr>
        <b val="true"/>
        <sz val="10"/>
        <color rgb="FF1F2933"/>
        <rFont val="Noto Sans SC"/>
        <family val="2"/>
      </rPr>
      <t xml:space="preserve">年份</t>
    </r>
  </si>
  <si>
    <t xml:space="preserve">Month</t>
  </si>
  <si>
    <t xml:space="preserve">Name</t>
  </si>
  <si>
    <t xml:space="preserve">Wins</t>
  </si>
  <si>
    <t xml:space="preserve">Avg R</t>
  </si>
  <si>
    <t xml:space="preserve">Total</t>
  </si>
  <si>
    <r>
      <rPr>
        <b val="true"/>
        <sz val="18"/>
        <color rgb="FFFFFFFF"/>
        <rFont val="Calibri"/>
        <family val="0"/>
        <charset val="1"/>
      </rPr>
      <t xml:space="preserve">Tags / </t>
    </r>
    <r>
      <rPr>
        <b val="true"/>
        <sz val="18"/>
        <color rgb="FFFFFFFF"/>
        <rFont val="Noto Sans SC"/>
        <family val="2"/>
      </rPr>
      <t xml:space="preserve">标签库</t>
    </r>
  </si>
  <si>
    <r>
      <rPr>
        <sz val="10"/>
        <color rgb="FFB8C2CC"/>
        <rFont val="Calibri"/>
        <family val="0"/>
        <charset val="1"/>
      </rPr>
      <t xml:space="preserve">Edit these lists to match your own trading · </t>
    </r>
    <r>
      <rPr>
        <sz val="10"/>
        <color rgb="FFB8C2CC"/>
        <rFont val="Noto Sans SC"/>
        <family val="2"/>
      </rPr>
      <t xml:space="preserve">可修改成自己的策略和错误分类</t>
    </r>
  </si>
  <si>
    <t xml:space="preserve">None</t>
  </si>
  <si>
    <t xml:space="preserve">Futures</t>
  </si>
  <si>
    <t xml:space="preserve">FOMO</t>
  </si>
  <si>
    <t xml:space="preserve">Revenge</t>
  </si>
  <si>
    <t xml:space="preserve">Options</t>
  </si>
  <si>
    <t xml:space="preserve">Overlap</t>
  </si>
  <si>
    <t xml:space="preserve">Other</t>
  </si>
  <si>
    <t xml:space="preserve">Bitget</t>
  </si>
  <si>
    <t xml:space="preserve">Scalp</t>
  </si>
  <si>
    <t xml:space="preserve">Swing</t>
  </si>
  <si>
    <t xml:space="preserve">Overtrading</t>
  </si>
  <si>
    <t xml:space="preserve">Reversal</t>
  </si>
  <si>
    <t xml:space="preserve">Rule Break</t>
  </si>
  <si>
    <t xml:space="preserve">Continuation</t>
  </si>
  <si>
    <t xml:space="preserve">Chasing</t>
  </si>
  <si>
    <r>
      <rPr>
        <b val="true"/>
        <sz val="18"/>
        <color rgb="FFFFFFFF"/>
        <rFont val="Calibri"/>
        <family val="0"/>
        <charset val="1"/>
      </rPr>
      <t xml:space="preserve">Example / </t>
    </r>
    <r>
      <rPr>
        <b val="true"/>
        <sz val="18"/>
        <color rgb="FFFFFFFF"/>
        <rFont val="Noto Sans SC"/>
        <family val="2"/>
      </rPr>
      <t xml:space="preserve">示例（</t>
    </r>
    <r>
      <rPr>
        <b val="true"/>
        <sz val="18"/>
        <color rgb="FFFFFFFF"/>
        <rFont val="Calibri"/>
        <family val="0"/>
        <charset val="1"/>
      </rPr>
      <t xml:space="preserve">10 trades</t>
    </r>
    <r>
      <rPr>
        <b val="true"/>
        <sz val="18"/>
        <color rgb="FFFFFFFF"/>
        <rFont val="Noto Sans SC"/>
        <family val="2"/>
      </rPr>
      <t xml:space="preserve">）</t>
    </r>
  </si>
  <si>
    <t xml:space="preserve">Breakout retest, held above VWAP</t>
  </si>
  <si>
    <t xml:space="preserve">Lower high rejection</t>
  </si>
  <si>
    <t xml:space="preserve">Stop moved lower</t>
  </si>
  <si>
    <t xml:space="preserve">Swing add</t>
  </si>
  <si>
    <t xml:space="preserve">Cut too early</t>
  </si>
  <si>
    <t xml:space="preserve">CPI spike fade</t>
  </si>
  <si>
    <t xml:space="preserve">Trend pullback</t>
  </si>
  <si>
    <t xml:space="preserve">Size too large</t>
  </si>
  <si>
    <t xml:space="preserve">Range high rejection</t>
  </si>
  <si>
    <t xml:space="preserve">Higher low continuation</t>
  </si>
  <si>
    <r>
      <rPr>
        <sz val="9"/>
        <color rgb="FF1F2933"/>
        <rFont val="Calibri"/>
        <family val="0"/>
        <charset val="1"/>
      </rPr>
      <t xml:space="preserve">Example only: these rows are not connected to Dashboard. Copy the structure to Trades and replace with your own trades.
</t>
    </r>
    <r>
      <rPr>
        <sz val="9"/>
        <color rgb="FF1F2933"/>
        <rFont val="Noto Sans SC"/>
        <family val="2"/>
      </rPr>
      <t xml:space="preserve">仅示例：这些行不会进入 </t>
    </r>
    <r>
      <rPr>
        <sz val="9"/>
        <color rgb="FF1F2933"/>
        <rFont val="Calibri"/>
        <family val="0"/>
        <charset val="1"/>
      </rPr>
      <t xml:space="preserve">Dashboard</t>
    </r>
    <r>
      <rPr>
        <sz val="9"/>
        <color rgb="FF1F2933"/>
        <rFont val="Noto Sans SC"/>
        <family val="2"/>
      </rPr>
      <t xml:space="preserve">。请到 </t>
    </r>
    <r>
      <rPr>
        <sz val="9"/>
        <color rgb="FF1F2933"/>
        <rFont val="Calibri"/>
        <family val="0"/>
        <charset val="1"/>
      </rPr>
      <t xml:space="preserve">Trades </t>
    </r>
    <r>
      <rPr>
        <sz val="9"/>
        <color rgb="FF1F2933"/>
        <rFont val="Noto Sans SC"/>
        <family val="2"/>
      </rPr>
      <t xml:space="preserve">工作表按同样结构填写自己的交易。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</si>
</sst>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yyyy\-mm\-dd"/>
    <numFmt numFmtId="166" formatCode="#,##0.########"/>
    <numFmt numFmtId="167" formatCode="0.####"/>
    <numFmt numFmtId="168" formatCode="#,##0.00"/>
    <numFmt numFmtId="169" formatCode="0.00"/>
    <numFmt numFmtId="170" formatCode="#,##0.00;[RED]\-#,##0.00"/>
    <numFmt numFmtId="171" formatCode="0.0%"/>
    <numFmt numFmtId="172" formatCode="0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b val="true"/>
      <sz val="18"/>
      <color rgb="FFFFFFFF"/>
      <name val="Noto Sans SC"/>
      <family val="2"/>
    </font>
    <font>
      <sz val="10"/>
      <color rgb="FFB8C2CC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FFFFFF"/>
      <name val="Noto Sans SC"/>
      <family val="2"/>
    </font>
    <font>
      <sz val="10"/>
      <color rgb="FF1F2933"/>
      <name val="Calibri"/>
      <family val="0"/>
      <charset val="1"/>
    </font>
    <font>
      <sz val="10"/>
      <color rgb="FF1F2933"/>
      <name val="Noto Sans SC"/>
      <family val="2"/>
    </font>
    <font>
      <b val="true"/>
      <sz val="9"/>
      <color rgb="FF1F3A2E"/>
      <name val="Calibri"/>
      <family val="0"/>
      <charset val="1"/>
    </font>
    <font>
      <b val="true"/>
      <sz val="9"/>
      <color rgb="FF1F3A2E"/>
      <name val="Noto Sans SC"/>
      <family val="2"/>
    </font>
    <font>
      <sz val="9"/>
      <color rgb="FF1F2933"/>
      <name val="Calibri"/>
      <family val="0"/>
      <charset val="1"/>
    </font>
    <font>
      <sz val="9"/>
      <color rgb="FF1F2933"/>
      <name val="Noto Sans SC"/>
      <family val="2"/>
    </font>
    <font>
      <b val="true"/>
      <sz val="10"/>
      <color rgb="FF1F2933"/>
      <name val="Calibri"/>
      <family val="0"/>
      <charset val="1"/>
    </font>
    <font>
      <b val="true"/>
      <sz val="10"/>
      <color rgb="FF1F2933"/>
      <name val="Noto Sans SC"/>
      <family val="2"/>
    </font>
    <font>
      <b val="true"/>
      <sz val="10"/>
      <color rgb="FF1F3A2E"/>
      <name val="Calibri"/>
      <family val="0"/>
      <charset val="1"/>
    </font>
    <font>
      <b val="true"/>
      <sz val="10"/>
      <color rgb="FF1F3A2E"/>
      <name val="Noto Sans SC"/>
      <family val="2"/>
    </font>
    <font>
      <sz val="9"/>
      <color rgb="FF5B6770"/>
      <name val="Calibri"/>
      <family val="0"/>
      <charset val="1"/>
    </font>
    <font>
      <sz val="9"/>
      <color rgb="FF5B6770"/>
      <name val="Noto Sans SC"/>
      <family val="2"/>
    </font>
    <font>
      <b val="true"/>
      <sz val="9"/>
      <color rgb="FFFFFFFF"/>
      <name val="Calibri"/>
      <family val="0"/>
      <charset val="1"/>
    </font>
    <font>
      <b val="true"/>
      <sz val="9"/>
      <color rgb="FFFFFFFF"/>
      <name val="Noto Sans SC"/>
      <family val="2"/>
    </font>
    <font>
      <sz val="10"/>
      <color rgb="FFB8C2CC"/>
      <name val="Noto Sans SC"/>
      <family val="2"/>
    </font>
    <font>
      <b val="true"/>
      <sz val="9"/>
      <color rgb="FF5B6770"/>
      <name val="Calibri"/>
      <family val="0"/>
      <charset val="1"/>
    </font>
    <font>
      <b val="true"/>
      <sz val="9"/>
      <color rgb="FF5B6770"/>
      <name val="Noto Sans SC"/>
      <family val="2"/>
    </font>
    <font>
      <b val="true"/>
      <sz val="16"/>
      <color rgb="FF1F2933"/>
      <name val="Calibri"/>
      <family val="0"/>
      <charset val="1"/>
    </font>
    <font>
      <b val="true"/>
      <sz val="18"/>
      <color rgb="FF000000"/>
      <name val="Calibri"/>
      <family val="2"/>
    </font>
    <font>
      <b val="true"/>
      <sz val="18"/>
      <color rgb="FF000000"/>
      <name val="Noto Sans SC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1"/>
      <color rgb="FF1F2933"/>
      <name val="Calibri"/>
      <family val="0"/>
      <charset val="1"/>
    </font>
    <font>
      <b val="true"/>
      <sz val="9"/>
      <color rgb="FF1F2933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6080B"/>
        <bgColor rgb="FF000000"/>
      </patternFill>
    </fill>
    <fill>
      <patternFill patternType="solid">
        <fgColor rgb="FF1F3A2E"/>
        <bgColor rgb="FF1F2933"/>
      </patternFill>
    </fill>
    <fill>
      <patternFill patternType="solid">
        <fgColor rgb="FFFFFFFF"/>
        <bgColor rgb="FFF7F9F4"/>
      </patternFill>
    </fill>
    <fill>
      <patternFill patternType="solid">
        <fgColor rgb="FFFFF8D9"/>
        <bgColor rgb="FFF7F9F4"/>
      </patternFill>
    </fill>
    <fill>
      <patternFill patternType="solid">
        <fgColor rgb="FFF7F9F4"/>
        <bgColor rgb="FFFFFFFF"/>
      </patternFill>
    </fill>
    <fill>
      <patternFill patternType="solid">
        <fgColor rgb="FFEEF1F4"/>
        <bgColor rgb="FFE8EDE9"/>
      </patternFill>
    </fill>
    <fill>
      <patternFill patternType="solid">
        <fgColor rgb="FF37474F"/>
        <bgColor rgb="FF1F3A2E"/>
      </patternFill>
    </fill>
    <fill>
      <patternFill patternType="solid">
        <fgColor rgb="FFE8EDE9"/>
        <bgColor rgb="FFE6F4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/>
      <top style="thin">
        <color rgb="FFD0D7DE"/>
      </top>
      <bottom style="thin">
        <color rgb="FFD0D7DE"/>
      </bottom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2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3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37333"/>
        <sz val="9"/>
      </font>
      <fill>
        <patternFill>
          <bgColor rgb="FFE6F4EA"/>
        </patternFill>
      </fill>
    </dxf>
    <dxf>
      <font>
        <name val="Calibri"/>
        <charset val="1"/>
        <family val="0"/>
        <b val="1"/>
        <color rgb="FFB42318"/>
        <sz val="9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C7FF4A"/>
      <rgbColor rgb="FFFF00FF"/>
      <rgbColor rgb="FF00FFFF"/>
      <rgbColor rgb="FF800000"/>
      <rgbColor rgb="FF137333"/>
      <rgbColor rgb="FF000080"/>
      <rgbColor rgb="FF808000"/>
      <rgbColor rgb="FF800080"/>
      <rgbColor rgb="FF008080"/>
      <rgbColor rgb="FFB8C2CC"/>
      <rgbColor rgb="FF878787"/>
      <rgbColor rgb="FF9999FF"/>
      <rgbColor rgb="FF993366"/>
      <rgbColor rgb="FFFFF8D9"/>
      <rgbColor rgb="FFE6F4EA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4"/>
      <rgbColor rgb="FFE8EDE9"/>
      <rgbColor rgb="FFF7F9F4"/>
      <rgbColor rgb="FFD9D9D9"/>
      <rgbColor rgb="FFFF99CC"/>
      <rgbColor rgb="FFCC99FF"/>
      <rgbColor rgb="FFFDE2E1"/>
      <rgbColor rgb="FF3366FF"/>
      <rgbColor rgb="FF33CCCC"/>
      <rgbColor rgb="FF9FCC3B"/>
      <rgbColor rgb="FFFFCC00"/>
      <rgbColor rgb="FFFF9900"/>
      <rgbColor rgb="FFFF6600"/>
      <rgbColor rgb="FF5B6770"/>
      <rgbColor rgb="FF969696"/>
      <rgbColor rgb="FF003366"/>
      <rgbColor rgb="FF339966"/>
      <rgbColor rgb="FF06080B"/>
      <rgbColor rgb="FF1F2933"/>
      <rgbColor rgb="FFB42318"/>
      <rgbColor rgb="FF993366"/>
      <rgbColor rgb="FF37474F"/>
      <rgbColor rgb="FF1F3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Monthly net P&amp;L / 月度净盈亏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Monthly!F4</c:f>
              <c:strCache>
                <c:ptCount val="1"/>
                <c:pt idx="0">
                  <c:v>Net P&amp;L</c:v>
                </c:pt>
              </c:strCache>
            </c:strRef>
          </c:tx>
          <c:spPr>
            <a:solidFill>
              <a:srgbClr val="C7FF4A"/>
            </a:solidFill>
            <a:ln w="12600">
              <a:solidFill>
                <a:srgbClr val="9FCC3B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Monthly!$B$5:$B$16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Monthly!$F$5:$F$16</c:f>
              <c:numCache>
                <c:formatCode>#,##0.00;[RED]\-#,##0.00</c:formatCode>
                <c:ptCount val="12"/>
                <c:pt idx="0">
                  <c:v>219</c:v>
                </c:pt>
                <c:pt idx="1">
                  <c:v>1181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88303951"/>
        <c:axId val="44796433"/>
      </c:barChart>
      <c:catAx>
        <c:axId val="8830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4796433"/>
        <c:crosses val="autoZero"/>
        <c:auto val="1"/>
        <c:lblAlgn val="ctr"/>
        <c:lblOffset val="100"/>
        <c:noMultiLvlLbl val="0"/>
      </c:catAx>
      <c:valAx>
        <c:axId val="447964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Net P&amp;L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;[RED]\-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8303951"/>
        <c:crosses val="autoZero"/>
        <c:crossBetween val="between"/>
      </c:valAx>
      <c:spPr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0</xdr:rowOff>
    </xdr:from>
    <xdr:to>
      <xdr:col>5</xdr:col>
      <xdr:colOff>433080</xdr:colOff>
      <xdr:row>39</xdr:row>
      <xdr:rowOff>1080</xdr:rowOff>
    </xdr:to>
    <xdr:graphicFrame>
      <xdr:nvGraphicFramePr>
        <xdr:cNvPr id="1" name="Chart 1"/>
        <xdr:cNvGraphicFramePr/>
      </xdr:nvGraphicFramePr>
      <xdr:xfrm>
        <a:off x="0" y="482472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7FF4A"/>
    <pageSetUpPr fitToPage="fals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60"/>
  </cols>
  <sheetData>
    <row r="1" customFormat="false" ht="39.75" hidden="false" customHeight="true" outlineLevel="0" collapsed="false">
      <c r="A1" s="1" t="s">
        <v>0</v>
      </c>
      <c r="B1" s="1"/>
      <c r="C1" s="1"/>
    </row>
    <row r="2" customFormat="false" ht="21.75" hidden="false" customHeight="true" outlineLevel="0" collapsed="false">
      <c r="A2" s="2" t="s">
        <v>1</v>
      </c>
      <c r="B2" s="2"/>
      <c r="C2" s="2"/>
    </row>
    <row r="4" customFormat="false" ht="24" hidden="false" customHeight="true" outlineLevel="0" collapsed="false">
      <c r="A4" s="3" t="s">
        <v>2</v>
      </c>
      <c r="B4" s="3"/>
      <c r="C4" s="3"/>
    </row>
    <row r="5" customFormat="false" ht="33.75" hidden="false" customHeight="true" outlineLevel="0" collapsed="false">
      <c r="A5" s="4" t="s">
        <v>3</v>
      </c>
      <c r="B5" s="4" t="s">
        <v>4</v>
      </c>
      <c r="C5" s="5" t="s">
        <v>5</v>
      </c>
    </row>
    <row r="6" customFormat="false" ht="33.75" hidden="false" customHeight="true" outlineLevel="0" collapsed="false">
      <c r="A6" s="4" t="s">
        <v>6</v>
      </c>
      <c r="B6" s="4" t="s">
        <v>7</v>
      </c>
      <c r="C6" s="5" t="s">
        <v>8</v>
      </c>
    </row>
    <row r="7" customFormat="false" ht="33.75" hidden="false" customHeight="true" outlineLevel="0" collapsed="false">
      <c r="A7" s="4" t="s">
        <v>9</v>
      </c>
      <c r="B7" s="4" t="s">
        <v>10</v>
      </c>
      <c r="C7" s="5" t="s">
        <v>11</v>
      </c>
    </row>
    <row r="8" customFormat="false" ht="33.75" hidden="false" customHeight="true" outlineLevel="0" collapsed="false">
      <c r="A8" s="4" t="s">
        <v>12</v>
      </c>
      <c r="B8" s="4" t="s">
        <v>13</v>
      </c>
      <c r="C8" s="5" t="s">
        <v>14</v>
      </c>
    </row>
    <row r="9" customFormat="false" ht="33.75" hidden="false" customHeight="true" outlineLevel="0" collapsed="false">
      <c r="A9" s="4" t="s">
        <v>15</v>
      </c>
      <c r="B9" s="4" t="s">
        <v>16</v>
      </c>
      <c r="C9" s="5" t="s">
        <v>17</v>
      </c>
    </row>
    <row r="10" customFormat="false" ht="31.5" hidden="false" customHeight="true" outlineLevel="0" collapsed="false">
      <c r="A10" s="6" t="s">
        <v>18</v>
      </c>
      <c r="B10" s="6"/>
      <c r="C10" s="6"/>
    </row>
    <row r="11" customFormat="false" ht="24" hidden="false" customHeight="true" outlineLevel="0" collapsed="false">
      <c r="A11" s="3" t="s">
        <v>19</v>
      </c>
      <c r="B11" s="3"/>
      <c r="C11" s="3"/>
    </row>
    <row r="12" customFormat="false" ht="48" hidden="false" customHeight="true" outlineLevel="0" collapsed="false">
      <c r="A12" s="7" t="s">
        <v>20</v>
      </c>
      <c r="B12" s="7" t="s">
        <v>21</v>
      </c>
      <c r="C12" s="8" t="s">
        <v>22</v>
      </c>
    </row>
    <row r="13" customFormat="false" ht="48" hidden="false" customHeight="true" outlineLevel="0" collapsed="false">
      <c r="A13" s="7" t="s">
        <v>23</v>
      </c>
      <c r="B13" s="7" t="s">
        <v>24</v>
      </c>
      <c r="C13" s="8" t="s">
        <v>25</v>
      </c>
    </row>
    <row r="15" customFormat="false" ht="24" hidden="false" customHeight="true" outlineLevel="0" collapsed="false">
      <c r="A15" s="3" t="s">
        <v>26</v>
      </c>
      <c r="B15" s="3"/>
      <c r="C15" s="3"/>
    </row>
    <row r="16" customFormat="false" ht="25.5" hidden="false" customHeight="true" outlineLevel="0" collapsed="false">
      <c r="A16" s="7"/>
      <c r="B16" s="7" t="s">
        <v>27</v>
      </c>
      <c r="C16" s="7" t="s">
        <v>28</v>
      </c>
    </row>
    <row r="17" customFormat="false" ht="25.5" hidden="false" customHeight="true" outlineLevel="0" collapsed="false">
      <c r="A17" s="7"/>
      <c r="B17" s="7" t="s">
        <v>29</v>
      </c>
      <c r="C17" s="7" t="s">
        <v>30</v>
      </c>
    </row>
    <row r="18" customFormat="false" ht="25.5" hidden="false" customHeight="true" outlineLevel="0" collapsed="false">
      <c r="A18" s="7"/>
      <c r="B18" s="7" t="s">
        <v>31</v>
      </c>
      <c r="C18" s="7" t="s">
        <v>32</v>
      </c>
    </row>
    <row r="19" customFormat="false" ht="25.5" hidden="false" customHeight="true" outlineLevel="0" collapsed="false">
      <c r="A19" s="7"/>
      <c r="B19" s="7" t="s">
        <v>33</v>
      </c>
      <c r="C19" s="7" t="s">
        <v>34</v>
      </c>
    </row>
    <row r="21" customFormat="false" ht="24" hidden="false" customHeight="true" outlineLevel="0" collapsed="false">
      <c r="A21" s="3" t="s">
        <v>35</v>
      </c>
      <c r="B21" s="3"/>
      <c r="C21" s="3"/>
    </row>
    <row r="22" customFormat="false" ht="27.75" hidden="false" customHeight="true" outlineLevel="0" collapsed="false">
      <c r="A22" s="9" t="s">
        <v>3</v>
      </c>
      <c r="B22" s="9" t="s">
        <v>36</v>
      </c>
      <c r="C22" s="10" t="s">
        <v>37</v>
      </c>
    </row>
    <row r="23" customFormat="false" ht="27.75" hidden="false" customHeight="true" outlineLevel="0" collapsed="false">
      <c r="A23" s="9" t="s">
        <v>6</v>
      </c>
      <c r="B23" s="9" t="s">
        <v>38</v>
      </c>
      <c r="C23" s="10" t="s">
        <v>39</v>
      </c>
    </row>
    <row r="24" customFormat="false" ht="27.75" hidden="false" customHeight="true" outlineLevel="0" collapsed="false">
      <c r="A24" s="9" t="s">
        <v>9</v>
      </c>
      <c r="B24" s="9" t="s">
        <v>40</v>
      </c>
      <c r="C24" s="10" t="s">
        <v>41</v>
      </c>
    </row>
    <row r="26" customFormat="false" ht="24" hidden="false" customHeight="true" outlineLevel="0" collapsed="false">
      <c r="A26" s="3" t="s">
        <v>42</v>
      </c>
      <c r="B26" s="3"/>
      <c r="C26" s="3"/>
    </row>
    <row r="27" customFormat="false" ht="43.5" hidden="false" customHeight="true" outlineLevel="0" collapsed="false">
      <c r="A27" s="11" t="s">
        <v>43</v>
      </c>
      <c r="B27" s="11"/>
      <c r="C27" s="11"/>
    </row>
    <row r="29" customFormat="false" ht="24" hidden="false" customHeight="true" outlineLevel="0" collapsed="false">
      <c r="A29" s="3" t="s">
        <v>44</v>
      </c>
      <c r="B29" s="3"/>
      <c r="C29" s="3"/>
    </row>
    <row r="30" customFormat="false" ht="15" hidden="false" customHeight="false" outlineLevel="0" collapsed="false">
      <c r="B30" s="12" t="s">
        <v>45</v>
      </c>
      <c r="C30" s="13" t="s">
        <v>46</v>
      </c>
    </row>
    <row r="32" customFormat="false" ht="25.35" hidden="false" customHeight="false" outlineLevel="0" collapsed="false">
      <c r="B32" s="14" t="s">
        <v>47</v>
      </c>
    </row>
    <row r="33" customFormat="false" ht="43.5" hidden="false" customHeight="true" outlineLevel="0" collapsed="false">
      <c r="B33" s="6" t="s">
        <v>48</v>
      </c>
      <c r="C33" s="6"/>
    </row>
    <row r="34" customFormat="false" ht="15" hidden="false" customHeight="false" outlineLevel="0" collapsed="false">
      <c r="B34" s="15" t="s">
        <v>49</v>
      </c>
    </row>
  </sheetData>
  <mergeCells count="11">
    <mergeCell ref="A1:C1"/>
    <mergeCell ref="A2:C2"/>
    <mergeCell ref="A4:C4"/>
    <mergeCell ref="A10:C10"/>
    <mergeCell ref="A11:C11"/>
    <mergeCell ref="A15:C15"/>
    <mergeCell ref="A21:C21"/>
    <mergeCell ref="A26:C26"/>
    <mergeCell ref="A27:C27"/>
    <mergeCell ref="A29:C29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2E"/>
    <pageSetUpPr fitToPage="true"/>
  </sheetPr>
  <dimension ref="A1:AC503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4" min="2" style="0" width="12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10" min="8" style="0" width="11"/>
    <col collapsed="false" customWidth="true" hidden="false" outlineLevel="0" max="11" min="11" style="0" width="10"/>
    <col collapsed="false" customWidth="true" hidden="false" outlineLevel="0" max="13" min="12" style="0" width="9"/>
    <col collapsed="false" customWidth="true" hidden="false" outlineLevel="0" max="15" min="14" style="0" width="11"/>
    <col collapsed="false" customWidth="true" hidden="false" outlineLevel="0" max="18" min="16" style="0" width="13"/>
    <col collapsed="false" customWidth="true" hidden="false" outlineLevel="0" max="19" min="19" style="0" width="11"/>
    <col collapsed="false" customWidth="true" hidden="false" outlineLevel="0" max="20" min="20" style="0" width="10"/>
    <col collapsed="false" customWidth="true" hidden="false" outlineLevel="0" max="21" min="21" style="0" width="13"/>
    <col collapsed="false" customWidth="true" hidden="false" outlineLevel="0" max="22" min="22" style="0" width="12"/>
    <col collapsed="false" customWidth="true" hidden="false" outlineLevel="0" max="23" min="23" style="0" width="11"/>
    <col collapsed="false" customWidth="true" hidden="false" outlineLevel="0" max="24" min="24" style="0" width="32"/>
    <col collapsed="false" customWidth="true" hidden="false" outlineLevel="0" max="25" min="25" style="0" width="24"/>
    <col collapsed="false" customWidth="true" hidden="false" outlineLevel="0" max="26" min="26" style="0" width="11"/>
    <col collapsed="false" customWidth="true" hidden="false" outlineLevel="0" max="27" min="27" style="0" width="14"/>
    <col collapsed="false" customWidth="true" hidden="false" outlineLevel="0" max="29" min="28" style="0" width="12"/>
  </cols>
  <sheetData>
    <row r="1" customFormat="false" ht="39.75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customFormat="false" ht="19.5" hidden="false" customHeight="true" outlineLevel="0" collapsed="false">
      <c r="A2" s="16" t="s">
        <v>51</v>
      </c>
      <c r="B2" s="16"/>
      <c r="C2" s="16"/>
      <c r="D2" s="16"/>
      <c r="E2" s="16"/>
      <c r="F2" s="16"/>
      <c r="G2" s="17" t="s">
        <v>52</v>
      </c>
      <c r="H2" s="17"/>
      <c r="I2" s="17"/>
      <c r="J2" s="17"/>
      <c r="K2" s="17"/>
      <c r="L2" s="17"/>
      <c r="M2" s="17"/>
      <c r="N2" s="17"/>
      <c r="O2" s="17"/>
      <c r="P2" s="16" t="s">
        <v>53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customFormat="false" ht="63.75" hidden="false" customHeight="true" outlineLevel="0" collapsed="false">
      <c r="A3" s="18" t="s">
        <v>54</v>
      </c>
      <c r="B3" s="19" t="s">
        <v>55</v>
      </c>
      <c r="C3" s="19" t="s">
        <v>56</v>
      </c>
      <c r="D3" s="19" t="s">
        <v>57</v>
      </c>
      <c r="E3" s="19" t="s">
        <v>58</v>
      </c>
      <c r="F3" s="19" t="s">
        <v>59</v>
      </c>
      <c r="G3" s="19" t="s">
        <v>60</v>
      </c>
      <c r="H3" s="19" t="s">
        <v>61</v>
      </c>
      <c r="I3" s="19" t="s">
        <v>62</v>
      </c>
      <c r="J3" s="19" t="s">
        <v>63</v>
      </c>
      <c r="K3" s="19" t="s">
        <v>64</v>
      </c>
      <c r="L3" s="19" t="s">
        <v>65</v>
      </c>
      <c r="M3" s="19" t="s">
        <v>66</v>
      </c>
      <c r="N3" s="19" t="s">
        <v>67</v>
      </c>
      <c r="O3" s="19" t="s">
        <v>68</v>
      </c>
      <c r="P3" s="18" t="s">
        <v>69</v>
      </c>
      <c r="Q3" s="18" t="s">
        <v>70</v>
      </c>
      <c r="R3" s="18" t="s">
        <v>71</v>
      </c>
      <c r="S3" s="18" t="s">
        <v>72</v>
      </c>
      <c r="T3" s="18" t="s">
        <v>73</v>
      </c>
      <c r="U3" s="19" t="s">
        <v>74</v>
      </c>
      <c r="V3" s="19" t="s">
        <v>75</v>
      </c>
      <c r="W3" s="19" t="s">
        <v>76</v>
      </c>
      <c r="X3" s="19" t="s">
        <v>77</v>
      </c>
      <c r="Y3" s="19" t="s">
        <v>78</v>
      </c>
      <c r="Z3" s="18" t="s">
        <v>79</v>
      </c>
      <c r="AA3" s="18" t="s">
        <v>80</v>
      </c>
      <c r="AB3" s="18" t="s">
        <v>81</v>
      </c>
      <c r="AC3" s="18" t="s">
        <v>82</v>
      </c>
    </row>
    <row r="4" customFormat="false" ht="16.5" hidden="false" customHeight="true" outlineLevel="0" collapsed="false">
      <c r="A4" s="20" t="n">
        <f aca="false">IF(B4="","",ROW()-3)</f>
        <v>1</v>
      </c>
      <c r="B4" s="21" t="n">
        <v>46027</v>
      </c>
      <c r="C4" s="22" t="s">
        <v>83</v>
      </c>
      <c r="D4" s="22" t="s">
        <v>84</v>
      </c>
      <c r="E4" s="22" t="s">
        <v>85</v>
      </c>
      <c r="F4" s="22" t="s">
        <v>86</v>
      </c>
      <c r="G4" s="22" t="s">
        <v>87</v>
      </c>
      <c r="H4" s="23" t="n">
        <v>92000</v>
      </c>
      <c r="I4" s="23" t="n">
        <v>94500</v>
      </c>
      <c r="J4" s="23" t="n">
        <v>0.05</v>
      </c>
      <c r="K4" s="24" t="n">
        <v>1</v>
      </c>
      <c r="L4" s="25" t="n">
        <v>12</v>
      </c>
      <c r="M4" s="25" t="n">
        <v>8</v>
      </c>
      <c r="N4" s="23" t="n">
        <v>90500</v>
      </c>
      <c r="O4" s="23" t="n">
        <v>96000</v>
      </c>
      <c r="P4" s="26" t="n">
        <f aca="false">IF(OR(B4="",H4="",I4="",J4=""),"",IF(F4="Long",1,IF(F4="Short",-1,0))*(I4-H4)*J4*IF(K4="",1,K4))</f>
        <v>125</v>
      </c>
      <c r="Q4" s="26" t="n">
        <f aca="false">IF(P4="","",P4-N(L4)-N(M4))</f>
        <v>105</v>
      </c>
      <c r="R4" s="26" t="n">
        <f aca="false">IF(OR(B4="",H4="",N4="",J4=""),"",ABS(H4-N4)*J4*IF(K4="",1,K4))</f>
        <v>75</v>
      </c>
      <c r="S4" s="27" t="n">
        <f aca="false">IF(OR(Q4="",R4=""),"",IF(R4=0,"",Q4/R4))</f>
        <v>1.4</v>
      </c>
      <c r="T4" s="20" t="str">
        <f aca="false">IF(Q4="","",IF(Q4&gt;0,"Win",IF(Q4&lt;0,"Loss","Breakeven")))</f>
        <v>Win</v>
      </c>
      <c r="U4" s="22"/>
      <c r="V4" s="22" t="s">
        <v>88</v>
      </c>
      <c r="W4" s="22" t="s">
        <v>89</v>
      </c>
      <c r="X4" s="28" t="s">
        <v>90</v>
      </c>
      <c r="Y4" s="29"/>
      <c r="Z4" s="20" t="str">
        <f aca="false">IF(B4="","",TEXT(B4,"yyyy-mm"))</f>
        <v>2026-01</v>
      </c>
      <c r="AA4" s="26" t="n">
        <f aca="false">IF(Q4="","",SUM($Q$4:Q4))</f>
        <v>105</v>
      </c>
      <c r="AB4" s="26" t="n">
        <f aca="false">IF(AA4="","",MAX($AA$4:AA4))</f>
        <v>105</v>
      </c>
      <c r="AC4" s="26" t="n">
        <f aca="false">IF(AA4="","",AA4-AB4)</f>
        <v>0</v>
      </c>
    </row>
    <row r="5" customFormat="false" ht="16.5" hidden="false" customHeight="true" outlineLevel="0" collapsed="false">
      <c r="A5" s="20" t="n">
        <f aca="false">IF(B5="","",ROW()-3)</f>
        <v>2</v>
      </c>
      <c r="B5" s="21" t="n">
        <v>46030</v>
      </c>
      <c r="C5" s="22" t="s">
        <v>91</v>
      </c>
      <c r="D5" s="22" t="s">
        <v>92</v>
      </c>
      <c r="E5" s="22" t="s">
        <v>85</v>
      </c>
      <c r="F5" s="22" t="s">
        <v>93</v>
      </c>
      <c r="G5" s="22" t="s">
        <v>94</v>
      </c>
      <c r="H5" s="23" t="n">
        <v>3300</v>
      </c>
      <c r="I5" s="23" t="n">
        <v>3180</v>
      </c>
      <c r="J5" s="23" t="n">
        <v>2</v>
      </c>
      <c r="K5" s="24" t="n">
        <v>1</v>
      </c>
      <c r="L5" s="25" t="n">
        <v>6</v>
      </c>
      <c r="M5" s="25" t="n">
        <v>4</v>
      </c>
      <c r="N5" s="23" t="n">
        <v>3380</v>
      </c>
      <c r="O5" s="23" t="n">
        <v>3100</v>
      </c>
      <c r="P5" s="26" t="n">
        <f aca="false">IF(OR(B5="",H5="",I5="",J5=""),"",IF(F5="Long",1,IF(F5="Short",-1,0))*(I5-H5)*J5*IF(K5="",1,K5))</f>
        <v>240</v>
      </c>
      <c r="Q5" s="26" t="n">
        <f aca="false">IF(P5="","",P5-N(L5)-N(M5))</f>
        <v>230</v>
      </c>
      <c r="R5" s="26" t="n">
        <f aca="false">IF(OR(B5="",H5="",N5="",J5=""),"",ABS(H5-N5)*J5*IF(K5="",1,K5))</f>
        <v>160</v>
      </c>
      <c r="S5" s="27" t="n">
        <f aca="false">IF(OR(Q5="",R5=""),"",IF(R5=0,"",Q5/R5))</f>
        <v>1.4375</v>
      </c>
      <c r="T5" s="20" t="str">
        <f aca="false">IF(Q5="","",IF(Q5&gt;0,"Win",IF(Q5&lt;0,"Loss","Breakeven")))</f>
        <v>Win</v>
      </c>
      <c r="U5" s="22"/>
      <c r="V5" s="22" t="s">
        <v>88</v>
      </c>
      <c r="W5" s="22" t="s">
        <v>95</v>
      </c>
      <c r="X5" s="28" t="s">
        <v>90</v>
      </c>
      <c r="Y5" s="29"/>
      <c r="Z5" s="20" t="str">
        <f aca="false">IF(B5="","",TEXT(B5,"yyyy-mm"))</f>
        <v>2026-01</v>
      </c>
      <c r="AA5" s="26" t="n">
        <f aca="false">IF(Q5="","",SUM($Q$4:Q5))</f>
        <v>335</v>
      </c>
      <c r="AB5" s="26" t="n">
        <f aca="false">IF(AA5="","",MAX($AA$4:AA5))</f>
        <v>335</v>
      </c>
      <c r="AC5" s="26" t="n">
        <f aca="false">IF(AA5="","",AA5-AB5)</f>
        <v>0</v>
      </c>
    </row>
    <row r="6" customFormat="false" ht="16.5" hidden="false" customHeight="true" outlineLevel="0" collapsed="false">
      <c r="A6" s="20" t="n">
        <f aca="false">IF(B6="","",ROW()-3)</f>
        <v>3</v>
      </c>
      <c r="B6" s="21" t="n">
        <v>46034</v>
      </c>
      <c r="C6" s="22" t="s">
        <v>96</v>
      </c>
      <c r="D6" s="22" t="s">
        <v>97</v>
      </c>
      <c r="E6" s="22" t="s">
        <v>85</v>
      </c>
      <c r="F6" s="22" t="s">
        <v>86</v>
      </c>
      <c r="G6" s="22" t="s">
        <v>87</v>
      </c>
      <c r="H6" s="23" t="n">
        <v>180</v>
      </c>
      <c r="I6" s="23" t="n">
        <v>172</v>
      </c>
      <c r="J6" s="23" t="n">
        <v>30</v>
      </c>
      <c r="K6" s="24" t="n">
        <v>1</v>
      </c>
      <c r="L6" s="25" t="n">
        <v>5</v>
      </c>
      <c r="M6" s="25" t="n">
        <v>3</v>
      </c>
      <c r="N6" s="23" t="n">
        <v>175</v>
      </c>
      <c r="O6" s="23" t="n">
        <v>195</v>
      </c>
      <c r="P6" s="26" t="n">
        <f aca="false">IF(OR(B6="",H6="",I6="",J6=""),"",IF(F6="Long",1,IF(F6="Short",-1,0))*(I6-H6)*J6*IF(K6="",1,K6))</f>
        <v>-240</v>
      </c>
      <c r="Q6" s="26" t="n">
        <f aca="false">IF(P6="","",P6-N(L6)-N(M6))</f>
        <v>-248</v>
      </c>
      <c r="R6" s="26" t="n">
        <f aca="false">IF(OR(B6="",H6="",N6="",J6=""),"",ABS(H6-N6)*J6*IF(K6="",1,K6))</f>
        <v>150</v>
      </c>
      <c r="S6" s="27" t="n">
        <f aca="false">IF(OR(Q6="",R6=""),"",IF(R6=0,"",Q6/R6))</f>
        <v>-1.65333333333333</v>
      </c>
      <c r="T6" s="20" t="str">
        <f aca="false">IF(Q6="","",IF(Q6&gt;0,"Win",IF(Q6&lt;0,"Loss","Breakeven")))</f>
        <v>Loss</v>
      </c>
      <c r="U6" s="22" t="s">
        <v>98</v>
      </c>
      <c r="V6" s="22" t="s">
        <v>99</v>
      </c>
      <c r="W6" s="22" t="s">
        <v>89</v>
      </c>
      <c r="X6" s="28" t="s">
        <v>90</v>
      </c>
      <c r="Y6" s="29"/>
      <c r="Z6" s="20" t="str">
        <f aca="false">IF(B6="","",TEXT(B6,"yyyy-mm"))</f>
        <v>2026-01</v>
      </c>
      <c r="AA6" s="26" t="n">
        <f aca="false">IF(Q6="","",SUM($Q$4:Q6))</f>
        <v>87</v>
      </c>
      <c r="AB6" s="26" t="n">
        <f aca="false">IF(AA6="","",MAX($AA$4:AA6))</f>
        <v>335</v>
      </c>
      <c r="AC6" s="26" t="n">
        <f aca="false">IF(AA6="","",AA6-AB6)</f>
        <v>-248</v>
      </c>
    </row>
    <row r="7" customFormat="false" ht="16.5" hidden="false" customHeight="true" outlineLevel="0" collapsed="false">
      <c r="A7" s="20" t="n">
        <f aca="false">IF(B7="","",ROW()-3)</f>
        <v>4</v>
      </c>
      <c r="B7" s="21" t="n">
        <v>46037</v>
      </c>
      <c r="C7" s="22" t="s">
        <v>83</v>
      </c>
      <c r="D7" s="22" t="s">
        <v>84</v>
      </c>
      <c r="E7" s="22" t="s">
        <v>100</v>
      </c>
      <c r="F7" s="22" t="s">
        <v>86</v>
      </c>
      <c r="G7" s="22" t="s">
        <v>101</v>
      </c>
      <c r="H7" s="23" t="n">
        <v>90000</v>
      </c>
      <c r="I7" s="23" t="n">
        <v>93000</v>
      </c>
      <c r="J7" s="23" t="n">
        <v>0.1</v>
      </c>
      <c r="K7" s="24" t="n">
        <v>1</v>
      </c>
      <c r="L7" s="25" t="n">
        <v>10</v>
      </c>
      <c r="M7" s="25" t="n">
        <v>0</v>
      </c>
      <c r="N7" s="23" t="n">
        <v>88000</v>
      </c>
      <c r="O7" s="23" t="n">
        <v>95000</v>
      </c>
      <c r="P7" s="26" t="n">
        <f aca="false">IF(OR(B7="",H7="",I7="",J7=""),"",IF(F7="Long",1,IF(F7="Short",-1,0))*(I7-H7)*J7*IF(K7="",1,K7))</f>
        <v>300</v>
      </c>
      <c r="Q7" s="26" t="n">
        <f aca="false">IF(P7="","",P7-N(L7)-N(M7))</f>
        <v>290</v>
      </c>
      <c r="R7" s="26" t="n">
        <f aca="false">IF(OR(B7="",H7="",N7="",J7=""),"",ABS(H7-N7)*J7*IF(K7="",1,K7))</f>
        <v>200</v>
      </c>
      <c r="S7" s="27" t="n">
        <f aca="false">IF(OR(Q7="",R7=""),"",IF(R7=0,"",Q7/R7))</f>
        <v>1.45</v>
      </c>
      <c r="T7" s="20" t="str">
        <f aca="false">IF(Q7="","",IF(Q7&gt;0,"Win",IF(Q7&lt;0,"Loss","Breakeven")))</f>
        <v>Win</v>
      </c>
      <c r="U7" s="22"/>
      <c r="V7" s="22" t="s">
        <v>102</v>
      </c>
      <c r="W7" s="22" t="s">
        <v>103</v>
      </c>
      <c r="X7" s="28" t="s">
        <v>90</v>
      </c>
      <c r="Y7" s="29"/>
      <c r="Z7" s="20" t="str">
        <f aca="false">IF(B7="","",TEXT(B7,"yyyy-mm"))</f>
        <v>2026-01</v>
      </c>
      <c r="AA7" s="26" t="n">
        <f aca="false">IF(Q7="","",SUM($Q$4:Q7))</f>
        <v>377</v>
      </c>
      <c r="AB7" s="26" t="n">
        <f aca="false">IF(AA7="","",MAX($AA$4:AA7))</f>
        <v>377</v>
      </c>
      <c r="AC7" s="26" t="n">
        <f aca="false">IF(AA7="","",AA7-AB7)</f>
        <v>0</v>
      </c>
    </row>
    <row r="8" customFormat="false" ht="16.5" hidden="false" customHeight="true" outlineLevel="0" collapsed="false">
      <c r="A8" s="20" t="n">
        <f aca="false">IF(B8="","",ROW()-3)</f>
        <v>5</v>
      </c>
      <c r="B8" s="21" t="n">
        <v>46042</v>
      </c>
      <c r="C8" s="22" t="s">
        <v>104</v>
      </c>
      <c r="D8" s="22" t="s">
        <v>92</v>
      </c>
      <c r="E8" s="22" t="s">
        <v>100</v>
      </c>
      <c r="F8" s="22" t="s">
        <v>86</v>
      </c>
      <c r="G8" s="22" t="s">
        <v>105</v>
      </c>
      <c r="H8" s="23" t="n">
        <v>3200</v>
      </c>
      <c r="I8" s="23" t="n">
        <v>3150</v>
      </c>
      <c r="J8" s="23" t="n">
        <v>3</v>
      </c>
      <c r="K8" s="24" t="n">
        <v>1</v>
      </c>
      <c r="L8" s="25" t="n">
        <v>8</v>
      </c>
      <c r="M8" s="25" t="n">
        <v>0</v>
      </c>
      <c r="N8" s="23" t="n">
        <v>3100</v>
      </c>
      <c r="O8" s="23" t="n">
        <v>3350</v>
      </c>
      <c r="P8" s="26" t="n">
        <f aca="false">IF(OR(B8="",H8="",I8="",J8=""),"",IF(F8="Long",1,IF(F8="Short",-1,0))*(I8-H8)*J8*IF(K8="",1,K8))</f>
        <v>-150</v>
      </c>
      <c r="Q8" s="26" t="n">
        <f aca="false">IF(P8="","",P8-N(L8)-N(M8))</f>
        <v>-158</v>
      </c>
      <c r="R8" s="26" t="n">
        <f aca="false">IF(OR(B8="",H8="",N8="",J8=""),"",ABS(H8-N8)*J8*IF(K8="",1,K8))</f>
        <v>300</v>
      </c>
      <c r="S8" s="27" t="n">
        <f aca="false">IF(OR(Q8="",R8=""),"",IF(R8=0,"",Q8/R8))</f>
        <v>-0.526666666666667</v>
      </c>
      <c r="T8" s="20" t="str">
        <f aca="false">IF(Q8="","",IF(Q8&gt;0,"Win",IF(Q8&lt;0,"Loss","Breakeven")))</f>
        <v>Loss</v>
      </c>
      <c r="U8" s="22" t="s">
        <v>106</v>
      </c>
      <c r="V8" s="22" t="s">
        <v>107</v>
      </c>
      <c r="W8" s="22" t="s">
        <v>95</v>
      </c>
      <c r="X8" s="28" t="s">
        <v>90</v>
      </c>
      <c r="Y8" s="29"/>
      <c r="Z8" s="20" t="str">
        <f aca="false">IF(B8="","",TEXT(B8,"yyyy-mm"))</f>
        <v>2026-01</v>
      </c>
      <c r="AA8" s="26" t="n">
        <f aca="false">IF(Q8="","",SUM($Q$4:Q8))</f>
        <v>219</v>
      </c>
      <c r="AB8" s="26" t="n">
        <f aca="false">IF(AA8="","",MAX($AA$4:AA8))</f>
        <v>377</v>
      </c>
      <c r="AC8" s="26" t="n">
        <f aca="false">IF(AA8="","",AA8-AB8)</f>
        <v>-158</v>
      </c>
    </row>
    <row r="9" customFormat="false" ht="16.5" hidden="false" customHeight="true" outlineLevel="0" collapsed="false">
      <c r="A9" s="20" t="n">
        <f aca="false">IF(B9="","",ROW()-3)</f>
        <v>6</v>
      </c>
      <c r="B9" s="21" t="n">
        <v>46055</v>
      </c>
      <c r="C9" s="22" t="s">
        <v>108</v>
      </c>
      <c r="D9" s="22" t="s">
        <v>84</v>
      </c>
      <c r="E9" s="22" t="s">
        <v>85</v>
      </c>
      <c r="F9" s="22" t="s">
        <v>93</v>
      </c>
      <c r="G9" s="22" t="s">
        <v>109</v>
      </c>
      <c r="H9" s="23" t="n">
        <v>98000</v>
      </c>
      <c r="I9" s="23" t="n">
        <v>96000</v>
      </c>
      <c r="J9" s="23" t="n">
        <v>0.04</v>
      </c>
      <c r="K9" s="24" t="n">
        <v>1</v>
      </c>
      <c r="L9" s="25" t="n">
        <v>7</v>
      </c>
      <c r="M9" s="25" t="n">
        <v>5</v>
      </c>
      <c r="N9" s="23" t="n">
        <v>99500</v>
      </c>
      <c r="O9" s="23" t="n">
        <v>95000</v>
      </c>
      <c r="P9" s="26" t="n">
        <f aca="false">IF(OR(B9="",H9="",I9="",J9=""),"",IF(F9="Long",1,IF(F9="Short",-1,0))*(I9-H9)*J9*IF(K9="",1,K9))</f>
        <v>80</v>
      </c>
      <c r="Q9" s="26" t="n">
        <f aca="false">IF(P9="","",P9-N(L9)-N(M9))</f>
        <v>68</v>
      </c>
      <c r="R9" s="26" t="n">
        <f aca="false">IF(OR(B9="",H9="",N9="",J9=""),"",ABS(H9-N9)*J9*IF(K9="",1,K9))</f>
        <v>60</v>
      </c>
      <c r="S9" s="27" t="n">
        <f aca="false">IF(OR(Q9="",R9=""),"",IF(R9=0,"",Q9/R9))</f>
        <v>1.13333333333333</v>
      </c>
      <c r="T9" s="20" t="str">
        <f aca="false">IF(Q9="","",IF(Q9&gt;0,"Win",IF(Q9&lt;0,"Loss","Breakeven")))</f>
        <v>Win</v>
      </c>
      <c r="U9" s="22"/>
      <c r="V9" s="22" t="s">
        <v>88</v>
      </c>
      <c r="W9" s="22" t="s">
        <v>103</v>
      </c>
      <c r="X9" s="28" t="s">
        <v>90</v>
      </c>
      <c r="Y9" s="29"/>
      <c r="Z9" s="20" t="str">
        <f aca="false">IF(B9="","",TEXT(B9,"yyyy-mm"))</f>
        <v>2026-02</v>
      </c>
      <c r="AA9" s="26" t="n">
        <f aca="false">IF(Q9="","",SUM($Q$4:Q9))</f>
        <v>287</v>
      </c>
      <c r="AB9" s="26" t="n">
        <f aca="false">IF(AA9="","",MAX($AA$4:AA9))</f>
        <v>377</v>
      </c>
      <c r="AC9" s="26" t="n">
        <f aca="false">IF(AA9="","",AA9-AB9)</f>
        <v>-90</v>
      </c>
    </row>
    <row r="10" customFormat="false" ht="16.5" hidden="false" customHeight="true" outlineLevel="0" collapsed="false">
      <c r="A10" s="20" t="n">
        <f aca="false">IF(B10="","",ROW()-3)</f>
        <v>7</v>
      </c>
      <c r="B10" s="21" t="n">
        <v>46060</v>
      </c>
      <c r="C10" s="22" t="s">
        <v>83</v>
      </c>
      <c r="D10" s="22" t="s">
        <v>110</v>
      </c>
      <c r="E10" s="22" t="s">
        <v>100</v>
      </c>
      <c r="F10" s="22" t="s">
        <v>86</v>
      </c>
      <c r="G10" s="22" t="s">
        <v>94</v>
      </c>
      <c r="H10" s="23" t="n">
        <v>620</v>
      </c>
      <c r="I10" s="23" t="n">
        <v>650</v>
      </c>
      <c r="J10" s="23" t="n">
        <v>5</v>
      </c>
      <c r="K10" s="24" t="n">
        <v>1</v>
      </c>
      <c r="L10" s="25" t="n">
        <v>4</v>
      </c>
      <c r="M10" s="25" t="n">
        <v>0</v>
      </c>
      <c r="N10" s="23" t="n">
        <v>600</v>
      </c>
      <c r="O10" s="23" t="n">
        <v>680</v>
      </c>
      <c r="P10" s="26" t="n">
        <f aca="false">IF(OR(B10="",H10="",I10="",J10=""),"",IF(F10="Long",1,IF(F10="Short",-1,0))*(I10-H10)*J10*IF(K10="",1,K10))</f>
        <v>150</v>
      </c>
      <c r="Q10" s="26" t="n">
        <f aca="false">IF(P10="","",P10-N(L10)-N(M10))</f>
        <v>146</v>
      </c>
      <c r="R10" s="26" t="n">
        <f aca="false">IF(OR(B10="",H10="",N10="",J10=""),"",ABS(H10-N10)*J10*IF(K10="",1,K10))</f>
        <v>100</v>
      </c>
      <c r="S10" s="27" t="n">
        <f aca="false">IF(OR(Q10="",R10=""),"",IF(R10=0,"",Q10/R10))</f>
        <v>1.46</v>
      </c>
      <c r="T10" s="20" t="str">
        <f aca="false">IF(Q10="","",IF(Q10&gt;0,"Win",IF(Q10&lt;0,"Loss","Breakeven")))</f>
        <v>Win</v>
      </c>
      <c r="U10" s="22"/>
      <c r="V10" s="22" t="s">
        <v>102</v>
      </c>
      <c r="W10" s="22" t="s">
        <v>89</v>
      </c>
      <c r="X10" s="28" t="s">
        <v>90</v>
      </c>
      <c r="Y10" s="29"/>
      <c r="Z10" s="20" t="str">
        <f aca="false">IF(B10="","",TEXT(B10,"yyyy-mm"))</f>
        <v>2026-02</v>
      </c>
      <c r="AA10" s="26" t="n">
        <f aca="false">IF(Q10="","",SUM($Q$4:Q10))</f>
        <v>433</v>
      </c>
      <c r="AB10" s="26" t="n">
        <f aca="false">IF(AA10="","",MAX($AA$4:AA10))</f>
        <v>433</v>
      </c>
      <c r="AC10" s="26" t="n">
        <f aca="false">IF(AA10="","",AA10-AB10)</f>
        <v>0</v>
      </c>
    </row>
    <row r="11" customFormat="false" ht="16.5" hidden="false" customHeight="true" outlineLevel="0" collapsed="false">
      <c r="A11" s="20" t="n">
        <f aca="false">IF(B11="","",ROW()-3)</f>
        <v>8</v>
      </c>
      <c r="B11" s="21" t="n">
        <v>46064</v>
      </c>
      <c r="C11" s="22" t="s">
        <v>91</v>
      </c>
      <c r="D11" s="22" t="s">
        <v>97</v>
      </c>
      <c r="E11" s="22" t="s">
        <v>85</v>
      </c>
      <c r="F11" s="22" t="s">
        <v>86</v>
      </c>
      <c r="G11" s="22" t="s">
        <v>87</v>
      </c>
      <c r="H11" s="23" t="n">
        <v>190</v>
      </c>
      <c r="I11" s="23" t="n">
        <v>185</v>
      </c>
      <c r="J11" s="23" t="n">
        <v>40</v>
      </c>
      <c r="K11" s="24" t="n">
        <v>1</v>
      </c>
      <c r="L11" s="25" t="n">
        <v>6</v>
      </c>
      <c r="M11" s="25" t="n">
        <v>2</v>
      </c>
      <c r="N11" s="23" t="n">
        <v>186</v>
      </c>
      <c r="O11" s="23" t="n">
        <v>205</v>
      </c>
      <c r="P11" s="26" t="n">
        <f aca="false">IF(OR(B11="",H11="",I11="",J11=""),"",IF(F11="Long",1,IF(F11="Short",-1,0))*(I11-H11)*J11*IF(K11="",1,K11))</f>
        <v>-200</v>
      </c>
      <c r="Q11" s="26" t="n">
        <f aca="false">IF(P11="","",P11-N(L11)-N(M11))</f>
        <v>-208</v>
      </c>
      <c r="R11" s="26" t="n">
        <f aca="false">IF(OR(B11="",H11="",N11="",J11=""),"",ABS(H11-N11)*J11*IF(K11="",1,K11))</f>
        <v>160</v>
      </c>
      <c r="S11" s="27" t="n">
        <f aca="false">IF(OR(Q11="",R11=""),"",IF(R11=0,"",Q11/R11))</f>
        <v>-1.3</v>
      </c>
      <c r="T11" s="20" t="str">
        <f aca="false">IF(Q11="","",IF(Q11&gt;0,"Win",IF(Q11&lt;0,"Loss","Breakeven")))</f>
        <v>Loss</v>
      </c>
      <c r="U11" s="22" t="s">
        <v>111</v>
      </c>
      <c r="V11" s="22" t="s">
        <v>112</v>
      </c>
      <c r="W11" s="22" t="s">
        <v>89</v>
      </c>
      <c r="X11" s="28" t="s">
        <v>90</v>
      </c>
      <c r="Y11" s="29"/>
      <c r="Z11" s="20" t="str">
        <f aca="false">IF(B11="","",TEXT(B11,"yyyy-mm"))</f>
        <v>2026-02</v>
      </c>
      <c r="AA11" s="26" t="n">
        <f aca="false">IF(Q11="","",SUM($Q$4:Q11))</f>
        <v>225</v>
      </c>
      <c r="AB11" s="26" t="n">
        <f aca="false">IF(AA11="","",MAX($AA$4:AA11))</f>
        <v>433</v>
      </c>
      <c r="AC11" s="26" t="n">
        <f aca="false">IF(AA11="","",AA11-AB11)</f>
        <v>-208</v>
      </c>
    </row>
    <row r="12" customFormat="false" ht="16.5" hidden="false" customHeight="true" outlineLevel="0" collapsed="false">
      <c r="A12" s="20" t="n">
        <f aca="false">IF(B12="","",ROW()-3)</f>
        <v>9</v>
      </c>
      <c r="B12" s="21" t="n">
        <v>46071</v>
      </c>
      <c r="C12" s="22" t="s">
        <v>96</v>
      </c>
      <c r="D12" s="22" t="s">
        <v>113</v>
      </c>
      <c r="E12" s="22" t="s">
        <v>85</v>
      </c>
      <c r="F12" s="22" t="s">
        <v>93</v>
      </c>
      <c r="G12" s="22" t="s">
        <v>105</v>
      </c>
      <c r="H12" s="23" t="n">
        <v>2.8</v>
      </c>
      <c r="I12" s="23" t="n">
        <v>2.65</v>
      </c>
      <c r="J12" s="23" t="n">
        <v>5000</v>
      </c>
      <c r="K12" s="24" t="n">
        <v>1</v>
      </c>
      <c r="L12" s="25" t="n">
        <v>9</v>
      </c>
      <c r="M12" s="25" t="n">
        <v>3</v>
      </c>
      <c r="N12" s="23" t="n">
        <v>2.9</v>
      </c>
      <c r="O12" s="23" t="n">
        <v>2.55</v>
      </c>
      <c r="P12" s="26" t="n">
        <f aca="false">IF(OR(B12="",H12="",I12="",J12=""),"",IF(F12="Long",1,IF(F12="Short",-1,0))*(I12-H12)*J12*IF(K12="",1,K12))</f>
        <v>750</v>
      </c>
      <c r="Q12" s="26" t="n">
        <f aca="false">IF(P12="","",P12-N(L12)-N(M12))</f>
        <v>738</v>
      </c>
      <c r="R12" s="26" t="n">
        <f aca="false">IF(OR(B12="",H12="",N12="",J12=""),"",ABS(H12-N12)*J12*IF(K12="",1,K12))</f>
        <v>500</v>
      </c>
      <c r="S12" s="27" t="n">
        <f aca="false">IF(OR(Q12="",R12=""),"",IF(R12=0,"",Q12/R12))</f>
        <v>1.476</v>
      </c>
      <c r="T12" s="20" t="str">
        <f aca="false">IF(Q12="","",IF(Q12&gt;0,"Win",IF(Q12&lt;0,"Loss","Breakeven")))</f>
        <v>Win</v>
      </c>
      <c r="U12" s="22"/>
      <c r="V12" s="22" t="s">
        <v>88</v>
      </c>
      <c r="W12" s="22" t="s">
        <v>95</v>
      </c>
      <c r="X12" s="28" t="s">
        <v>90</v>
      </c>
      <c r="Y12" s="29"/>
      <c r="Z12" s="20" t="str">
        <f aca="false">IF(B12="","",TEXT(B12,"yyyy-mm"))</f>
        <v>2026-02</v>
      </c>
      <c r="AA12" s="26" t="n">
        <f aca="false">IF(Q12="","",SUM($Q$4:Q12))</f>
        <v>963</v>
      </c>
      <c r="AB12" s="26" t="n">
        <f aca="false">IF(AA12="","",MAX($AA$4:AA12))</f>
        <v>963</v>
      </c>
      <c r="AC12" s="26" t="n">
        <f aca="false">IF(AA12="","",AA12-AB12)</f>
        <v>0</v>
      </c>
    </row>
    <row r="13" customFormat="false" ht="16.5" hidden="false" customHeight="true" outlineLevel="0" collapsed="false">
      <c r="A13" s="20" t="n">
        <f aca="false">IF(B13="","",ROW()-3)</f>
        <v>10</v>
      </c>
      <c r="B13" s="21" t="n">
        <v>46078</v>
      </c>
      <c r="C13" s="22" t="s">
        <v>83</v>
      </c>
      <c r="D13" s="22" t="s">
        <v>92</v>
      </c>
      <c r="E13" s="22" t="s">
        <v>85</v>
      </c>
      <c r="F13" s="22" t="s">
        <v>86</v>
      </c>
      <c r="G13" s="22" t="s">
        <v>101</v>
      </c>
      <c r="H13" s="23" t="n">
        <v>3100</v>
      </c>
      <c r="I13" s="23" t="n">
        <v>3250</v>
      </c>
      <c r="J13" s="23" t="n">
        <v>3</v>
      </c>
      <c r="K13" s="24" t="n">
        <v>1</v>
      </c>
      <c r="L13" s="25" t="n">
        <v>8</v>
      </c>
      <c r="M13" s="25" t="n">
        <v>5</v>
      </c>
      <c r="N13" s="23" t="n">
        <v>3000</v>
      </c>
      <c r="O13" s="23" t="n">
        <v>3300</v>
      </c>
      <c r="P13" s="26" t="n">
        <f aca="false">IF(OR(B13="",H13="",I13="",J13=""),"",IF(F13="Long",1,IF(F13="Short",-1,0))*(I13-H13)*J13*IF(K13="",1,K13))</f>
        <v>450</v>
      </c>
      <c r="Q13" s="26" t="n">
        <f aca="false">IF(P13="","",P13-N(L13)-N(M13))</f>
        <v>437</v>
      </c>
      <c r="R13" s="26" t="n">
        <f aca="false">IF(OR(B13="",H13="",N13="",J13=""),"",ABS(H13-N13)*J13*IF(K13="",1,K13))</f>
        <v>300</v>
      </c>
      <c r="S13" s="27" t="n">
        <f aca="false">IF(OR(Q13="",R13=""),"",IF(R13=0,"",Q13/R13))</f>
        <v>1.45666666666667</v>
      </c>
      <c r="T13" s="20" t="str">
        <f aca="false">IF(Q13="","",IF(Q13&gt;0,"Win",IF(Q13&lt;0,"Loss","Breakeven")))</f>
        <v>Win</v>
      </c>
      <c r="U13" s="22"/>
      <c r="V13" s="22" t="s">
        <v>102</v>
      </c>
      <c r="W13" s="22" t="s">
        <v>103</v>
      </c>
      <c r="X13" s="28" t="s">
        <v>90</v>
      </c>
      <c r="Y13" s="29"/>
      <c r="Z13" s="20" t="str">
        <f aca="false">IF(B13="","",TEXT(B13,"yyyy-mm"))</f>
        <v>2026-02</v>
      </c>
      <c r="AA13" s="26" t="n">
        <f aca="false">IF(Q13="","",SUM($Q$4:Q13))</f>
        <v>1400</v>
      </c>
      <c r="AB13" s="26" t="n">
        <f aca="false">IF(AA13="","",MAX($AA$4:AA13))</f>
        <v>1400</v>
      </c>
      <c r="AC13" s="26" t="n">
        <f aca="false">IF(AA13="","",AA13-AB13)</f>
        <v>0</v>
      </c>
    </row>
    <row r="14" customFormat="false" ht="16.5" hidden="false" customHeight="true" outlineLevel="0" collapsed="false">
      <c r="A14" s="20" t="str">
        <f aca="false">IF(B14="","",ROW()-3)</f>
        <v/>
      </c>
      <c r="B14" s="30"/>
      <c r="C14" s="31"/>
      <c r="D14" s="31"/>
      <c r="E14" s="31"/>
      <c r="F14" s="31"/>
      <c r="G14" s="31"/>
      <c r="H14" s="32"/>
      <c r="I14" s="32"/>
      <c r="J14" s="32"/>
      <c r="K14" s="33"/>
      <c r="L14" s="34"/>
      <c r="M14" s="34"/>
      <c r="N14" s="32"/>
      <c r="O14" s="32"/>
      <c r="P14" s="26" t="str">
        <f aca="false">IF(OR(B14="",H14="",I14="",J14=""),"",IF(F14="Long",1,IF(F14="Short",-1,0))*(I14-H14)*J14*IF(K14="",1,K14))</f>
        <v/>
      </c>
      <c r="Q14" s="26" t="str">
        <f aca="false">IF(P14="","",P14-N(L14)-N(M14))</f>
        <v/>
      </c>
      <c r="R14" s="26" t="str">
        <f aca="false">IF(OR(B14="",H14="",N14="",J14=""),"",ABS(H14-N14)*J14*IF(K14="",1,K14))</f>
        <v/>
      </c>
      <c r="S14" s="27" t="str">
        <f aca="false">IF(OR(Q14="",R14=""),"",IF(R14=0,"",Q14/R14))</f>
        <v/>
      </c>
      <c r="T14" s="20" t="str">
        <f aca="false">IF(Q14="","",IF(Q14&gt;0,"Win",IF(Q14&lt;0,"Loss","Breakeven")))</f>
        <v/>
      </c>
      <c r="U14" s="31"/>
      <c r="V14" s="31"/>
      <c r="W14" s="31"/>
      <c r="X14" s="29"/>
      <c r="Y14" s="29"/>
      <c r="Z14" s="20" t="str">
        <f aca="false">IF(B14="","",TEXT(B14,"yyyy-mm"))</f>
        <v/>
      </c>
      <c r="AA14" s="26" t="str">
        <f aca="false">IF(Q14="","",SUM($Q$4:Q14))</f>
        <v/>
      </c>
      <c r="AB14" s="26" t="str">
        <f aca="false">IF(AA14="","",MAX($AA$4:AA14))</f>
        <v/>
      </c>
      <c r="AC14" s="26" t="str">
        <f aca="false">IF(AA14="","",AA14-AB14)</f>
        <v/>
      </c>
    </row>
    <row r="15" customFormat="false" ht="16.5" hidden="false" customHeight="true" outlineLevel="0" collapsed="false">
      <c r="A15" s="20" t="str">
        <f aca="false">IF(B15="","",ROW()-3)</f>
        <v/>
      </c>
      <c r="B15" s="30"/>
      <c r="C15" s="31"/>
      <c r="D15" s="31"/>
      <c r="E15" s="31"/>
      <c r="F15" s="31"/>
      <c r="G15" s="31"/>
      <c r="H15" s="32"/>
      <c r="I15" s="32"/>
      <c r="J15" s="32"/>
      <c r="K15" s="33"/>
      <c r="L15" s="34"/>
      <c r="M15" s="34"/>
      <c r="N15" s="32"/>
      <c r="O15" s="32"/>
      <c r="P15" s="26" t="str">
        <f aca="false">IF(OR(B15="",H15="",I15="",J15=""),"",IF(F15="Long",1,IF(F15="Short",-1,0))*(I15-H15)*J15*IF(K15="",1,K15))</f>
        <v/>
      </c>
      <c r="Q15" s="26" t="str">
        <f aca="false">IF(P15="","",P15-N(L15)-N(M15))</f>
        <v/>
      </c>
      <c r="R15" s="26" t="str">
        <f aca="false">IF(OR(B15="",H15="",N15="",J15=""),"",ABS(H15-N15)*J15*IF(K15="",1,K15))</f>
        <v/>
      </c>
      <c r="S15" s="27" t="str">
        <f aca="false">IF(OR(Q15="",R15=""),"",IF(R15=0,"",Q15/R15))</f>
        <v/>
      </c>
      <c r="T15" s="20" t="str">
        <f aca="false">IF(Q15="","",IF(Q15&gt;0,"Win",IF(Q15&lt;0,"Loss","Breakeven")))</f>
        <v/>
      </c>
      <c r="U15" s="31"/>
      <c r="V15" s="31"/>
      <c r="W15" s="31"/>
      <c r="X15" s="29"/>
      <c r="Y15" s="29"/>
      <c r="Z15" s="20" t="str">
        <f aca="false">IF(B15="","",TEXT(B15,"yyyy-mm"))</f>
        <v/>
      </c>
      <c r="AA15" s="26" t="str">
        <f aca="false">IF(Q15="","",SUM($Q$4:Q15))</f>
        <v/>
      </c>
      <c r="AB15" s="26" t="str">
        <f aca="false">IF(AA15="","",MAX($AA$4:AA15))</f>
        <v/>
      </c>
      <c r="AC15" s="26" t="str">
        <f aca="false">IF(AA15="","",AA15-AB15)</f>
        <v/>
      </c>
    </row>
    <row r="16" customFormat="false" ht="16.5" hidden="false" customHeight="true" outlineLevel="0" collapsed="false">
      <c r="A16" s="20" t="str">
        <f aca="false">IF(B16="","",ROW()-3)</f>
        <v/>
      </c>
      <c r="B16" s="30"/>
      <c r="C16" s="31"/>
      <c r="D16" s="31"/>
      <c r="E16" s="31"/>
      <c r="F16" s="31"/>
      <c r="G16" s="31"/>
      <c r="H16" s="32"/>
      <c r="I16" s="32"/>
      <c r="J16" s="32"/>
      <c r="K16" s="33"/>
      <c r="L16" s="34"/>
      <c r="M16" s="34"/>
      <c r="N16" s="32"/>
      <c r="O16" s="32"/>
      <c r="P16" s="26" t="str">
        <f aca="false">IF(OR(B16="",H16="",I16="",J16=""),"",IF(F16="Long",1,IF(F16="Short",-1,0))*(I16-H16)*J16*IF(K16="",1,K16))</f>
        <v/>
      </c>
      <c r="Q16" s="26" t="str">
        <f aca="false">IF(P16="","",P16-N(L16)-N(M16))</f>
        <v/>
      </c>
      <c r="R16" s="26" t="str">
        <f aca="false">IF(OR(B16="",H16="",N16="",J16=""),"",ABS(H16-N16)*J16*IF(K16="",1,K16))</f>
        <v/>
      </c>
      <c r="S16" s="27" t="str">
        <f aca="false">IF(OR(Q16="",R16=""),"",IF(R16=0,"",Q16/R16))</f>
        <v/>
      </c>
      <c r="T16" s="20" t="str">
        <f aca="false">IF(Q16="","",IF(Q16&gt;0,"Win",IF(Q16&lt;0,"Loss","Breakeven")))</f>
        <v/>
      </c>
      <c r="U16" s="31"/>
      <c r="V16" s="31"/>
      <c r="W16" s="31"/>
      <c r="X16" s="29"/>
      <c r="Y16" s="29"/>
      <c r="Z16" s="20" t="str">
        <f aca="false">IF(B16="","",TEXT(B16,"yyyy-mm"))</f>
        <v/>
      </c>
      <c r="AA16" s="26" t="str">
        <f aca="false">IF(Q16="","",SUM($Q$4:Q16))</f>
        <v/>
      </c>
      <c r="AB16" s="26" t="str">
        <f aca="false">IF(AA16="","",MAX($AA$4:AA16))</f>
        <v/>
      </c>
      <c r="AC16" s="26" t="str">
        <f aca="false">IF(AA16="","",AA16-AB16)</f>
        <v/>
      </c>
    </row>
    <row r="17" customFormat="false" ht="16.5" hidden="false" customHeight="true" outlineLevel="0" collapsed="false">
      <c r="A17" s="20" t="str">
        <f aca="false">IF(B17="","",ROW()-3)</f>
        <v/>
      </c>
      <c r="B17" s="30"/>
      <c r="C17" s="31"/>
      <c r="D17" s="31"/>
      <c r="E17" s="31"/>
      <c r="F17" s="31"/>
      <c r="G17" s="31"/>
      <c r="H17" s="32"/>
      <c r="I17" s="32"/>
      <c r="J17" s="32"/>
      <c r="K17" s="33"/>
      <c r="L17" s="34"/>
      <c r="M17" s="34"/>
      <c r="N17" s="32"/>
      <c r="O17" s="32"/>
      <c r="P17" s="26" t="str">
        <f aca="false">IF(OR(B17="",H17="",I17="",J17=""),"",IF(F17="Long",1,IF(F17="Short",-1,0))*(I17-H17)*J17*IF(K17="",1,K17))</f>
        <v/>
      </c>
      <c r="Q17" s="26" t="str">
        <f aca="false">IF(P17="","",P17-N(L17)-N(M17))</f>
        <v/>
      </c>
      <c r="R17" s="26" t="str">
        <f aca="false">IF(OR(B17="",H17="",N17="",J17=""),"",ABS(H17-N17)*J17*IF(K17="",1,K17))</f>
        <v/>
      </c>
      <c r="S17" s="27" t="str">
        <f aca="false">IF(OR(Q17="",R17=""),"",IF(R17=0,"",Q17/R17))</f>
        <v/>
      </c>
      <c r="T17" s="20" t="str">
        <f aca="false">IF(Q17="","",IF(Q17&gt;0,"Win",IF(Q17&lt;0,"Loss","Breakeven")))</f>
        <v/>
      </c>
      <c r="U17" s="31"/>
      <c r="V17" s="31"/>
      <c r="W17" s="31"/>
      <c r="X17" s="29"/>
      <c r="Y17" s="29"/>
      <c r="Z17" s="20" t="str">
        <f aca="false">IF(B17="","",TEXT(B17,"yyyy-mm"))</f>
        <v/>
      </c>
      <c r="AA17" s="26" t="str">
        <f aca="false">IF(Q17="","",SUM($Q$4:Q17))</f>
        <v/>
      </c>
      <c r="AB17" s="26" t="str">
        <f aca="false">IF(AA17="","",MAX($AA$4:AA17))</f>
        <v/>
      </c>
      <c r="AC17" s="26" t="str">
        <f aca="false">IF(AA17="","",AA17-AB17)</f>
        <v/>
      </c>
    </row>
    <row r="18" customFormat="false" ht="16.5" hidden="false" customHeight="true" outlineLevel="0" collapsed="false">
      <c r="A18" s="20" t="str">
        <f aca="false">IF(B18="","",ROW()-3)</f>
        <v/>
      </c>
      <c r="B18" s="30"/>
      <c r="C18" s="31"/>
      <c r="D18" s="31"/>
      <c r="E18" s="31"/>
      <c r="F18" s="31"/>
      <c r="G18" s="31"/>
      <c r="H18" s="32"/>
      <c r="I18" s="32"/>
      <c r="J18" s="32"/>
      <c r="K18" s="33"/>
      <c r="L18" s="34"/>
      <c r="M18" s="34"/>
      <c r="N18" s="32"/>
      <c r="O18" s="32"/>
      <c r="P18" s="26" t="str">
        <f aca="false">IF(OR(B18="",H18="",I18="",J18=""),"",IF(F18="Long",1,IF(F18="Short",-1,0))*(I18-H18)*J18*IF(K18="",1,K18))</f>
        <v/>
      </c>
      <c r="Q18" s="26" t="str">
        <f aca="false">IF(P18="","",P18-N(L18)-N(M18))</f>
        <v/>
      </c>
      <c r="R18" s="26" t="str">
        <f aca="false">IF(OR(B18="",H18="",N18="",J18=""),"",ABS(H18-N18)*J18*IF(K18="",1,K18))</f>
        <v/>
      </c>
      <c r="S18" s="27" t="str">
        <f aca="false">IF(OR(Q18="",R18=""),"",IF(R18=0,"",Q18/R18))</f>
        <v/>
      </c>
      <c r="T18" s="20" t="str">
        <f aca="false">IF(Q18="","",IF(Q18&gt;0,"Win",IF(Q18&lt;0,"Loss","Breakeven")))</f>
        <v/>
      </c>
      <c r="U18" s="31"/>
      <c r="V18" s="31"/>
      <c r="W18" s="31"/>
      <c r="X18" s="29"/>
      <c r="Y18" s="29"/>
      <c r="Z18" s="20" t="str">
        <f aca="false">IF(B18="","",TEXT(B18,"yyyy-mm"))</f>
        <v/>
      </c>
      <c r="AA18" s="26" t="str">
        <f aca="false">IF(Q18="","",SUM($Q$4:Q18))</f>
        <v/>
      </c>
      <c r="AB18" s="26" t="str">
        <f aca="false">IF(AA18="","",MAX($AA$4:AA18))</f>
        <v/>
      </c>
      <c r="AC18" s="26" t="str">
        <f aca="false">IF(AA18="","",AA18-AB18)</f>
        <v/>
      </c>
    </row>
    <row r="19" customFormat="false" ht="16.5" hidden="false" customHeight="true" outlineLevel="0" collapsed="false">
      <c r="A19" s="20" t="str">
        <f aca="false">IF(B19="","",ROW()-3)</f>
        <v/>
      </c>
      <c r="B19" s="30"/>
      <c r="C19" s="31"/>
      <c r="D19" s="31"/>
      <c r="E19" s="31"/>
      <c r="F19" s="31"/>
      <c r="G19" s="31"/>
      <c r="H19" s="32"/>
      <c r="I19" s="32"/>
      <c r="J19" s="32"/>
      <c r="K19" s="33"/>
      <c r="L19" s="34"/>
      <c r="M19" s="34"/>
      <c r="N19" s="32"/>
      <c r="O19" s="32"/>
      <c r="P19" s="26" t="str">
        <f aca="false">IF(OR(B19="",H19="",I19="",J19=""),"",IF(F19="Long",1,IF(F19="Short",-1,0))*(I19-H19)*J19*IF(K19="",1,K19))</f>
        <v/>
      </c>
      <c r="Q19" s="26" t="str">
        <f aca="false">IF(P19="","",P19-N(L19)-N(M19))</f>
        <v/>
      </c>
      <c r="R19" s="26" t="str">
        <f aca="false">IF(OR(B19="",H19="",N19="",J19=""),"",ABS(H19-N19)*J19*IF(K19="",1,K19))</f>
        <v/>
      </c>
      <c r="S19" s="27" t="str">
        <f aca="false">IF(OR(Q19="",R19=""),"",IF(R19=0,"",Q19/R19))</f>
        <v/>
      </c>
      <c r="T19" s="20" t="str">
        <f aca="false">IF(Q19="","",IF(Q19&gt;0,"Win",IF(Q19&lt;0,"Loss","Breakeven")))</f>
        <v/>
      </c>
      <c r="U19" s="31"/>
      <c r="V19" s="31"/>
      <c r="W19" s="31"/>
      <c r="X19" s="29"/>
      <c r="Y19" s="29"/>
      <c r="Z19" s="20" t="str">
        <f aca="false">IF(B19="","",TEXT(B19,"yyyy-mm"))</f>
        <v/>
      </c>
      <c r="AA19" s="26" t="str">
        <f aca="false">IF(Q19="","",SUM($Q$4:Q19))</f>
        <v/>
      </c>
      <c r="AB19" s="26" t="str">
        <f aca="false">IF(AA19="","",MAX($AA$4:AA19))</f>
        <v/>
      </c>
      <c r="AC19" s="26" t="str">
        <f aca="false">IF(AA19="","",AA19-AB19)</f>
        <v/>
      </c>
    </row>
    <row r="20" customFormat="false" ht="16.5" hidden="false" customHeight="true" outlineLevel="0" collapsed="false">
      <c r="A20" s="20" t="str">
        <f aca="false">IF(B20="","",ROW()-3)</f>
        <v/>
      </c>
      <c r="B20" s="30"/>
      <c r="C20" s="31"/>
      <c r="D20" s="31"/>
      <c r="E20" s="31"/>
      <c r="F20" s="31"/>
      <c r="G20" s="31"/>
      <c r="H20" s="32"/>
      <c r="I20" s="32"/>
      <c r="J20" s="32"/>
      <c r="K20" s="33"/>
      <c r="L20" s="34"/>
      <c r="M20" s="34"/>
      <c r="N20" s="32"/>
      <c r="O20" s="32"/>
      <c r="P20" s="26" t="str">
        <f aca="false">IF(OR(B20="",H20="",I20="",J20=""),"",IF(F20="Long",1,IF(F20="Short",-1,0))*(I20-H20)*J20*IF(K20="",1,K20))</f>
        <v/>
      </c>
      <c r="Q20" s="26" t="str">
        <f aca="false">IF(P20="","",P20-N(L20)-N(M20))</f>
        <v/>
      </c>
      <c r="R20" s="26" t="str">
        <f aca="false">IF(OR(B20="",H20="",N20="",J20=""),"",ABS(H20-N20)*J20*IF(K20="",1,K20))</f>
        <v/>
      </c>
      <c r="S20" s="27" t="str">
        <f aca="false">IF(OR(Q20="",R20=""),"",IF(R20=0,"",Q20/R20))</f>
        <v/>
      </c>
      <c r="T20" s="20" t="str">
        <f aca="false">IF(Q20="","",IF(Q20&gt;0,"Win",IF(Q20&lt;0,"Loss","Breakeven")))</f>
        <v/>
      </c>
      <c r="U20" s="31"/>
      <c r="V20" s="31"/>
      <c r="W20" s="31"/>
      <c r="X20" s="29"/>
      <c r="Y20" s="29"/>
      <c r="Z20" s="20" t="str">
        <f aca="false">IF(B20="","",TEXT(B20,"yyyy-mm"))</f>
        <v/>
      </c>
      <c r="AA20" s="26" t="str">
        <f aca="false">IF(Q20="","",SUM($Q$4:Q20))</f>
        <v/>
      </c>
      <c r="AB20" s="26" t="str">
        <f aca="false">IF(AA20="","",MAX($AA$4:AA20))</f>
        <v/>
      </c>
      <c r="AC20" s="26" t="str">
        <f aca="false">IF(AA20="","",AA20-AB20)</f>
        <v/>
      </c>
    </row>
    <row r="21" customFormat="false" ht="16.5" hidden="false" customHeight="true" outlineLevel="0" collapsed="false">
      <c r="A21" s="20" t="str">
        <f aca="false">IF(B21="","",ROW()-3)</f>
        <v/>
      </c>
      <c r="B21" s="30"/>
      <c r="C21" s="31"/>
      <c r="D21" s="31"/>
      <c r="E21" s="31"/>
      <c r="F21" s="31"/>
      <c r="G21" s="31"/>
      <c r="H21" s="32"/>
      <c r="I21" s="32"/>
      <c r="J21" s="32"/>
      <c r="K21" s="33"/>
      <c r="L21" s="34"/>
      <c r="M21" s="34"/>
      <c r="N21" s="32"/>
      <c r="O21" s="32"/>
      <c r="P21" s="26" t="str">
        <f aca="false">IF(OR(B21="",H21="",I21="",J21=""),"",IF(F21="Long",1,IF(F21="Short",-1,0))*(I21-H21)*J21*IF(K21="",1,K21))</f>
        <v/>
      </c>
      <c r="Q21" s="26" t="str">
        <f aca="false">IF(P21="","",P21-N(L21)-N(M21))</f>
        <v/>
      </c>
      <c r="R21" s="26" t="str">
        <f aca="false">IF(OR(B21="",H21="",N21="",J21=""),"",ABS(H21-N21)*J21*IF(K21="",1,K21))</f>
        <v/>
      </c>
      <c r="S21" s="27" t="str">
        <f aca="false">IF(OR(Q21="",R21=""),"",IF(R21=0,"",Q21/R21))</f>
        <v/>
      </c>
      <c r="T21" s="20" t="str">
        <f aca="false">IF(Q21="","",IF(Q21&gt;0,"Win",IF(Q21&lt;0,"Loss","Breakeven")))</f>
        <v/>
      </c>
      <c r="U21" s="31"/>
      <c r="V21" s="31"/>
      <c r="W21" s="31"/>
      <c r="X21" s="29"/>
      <c r="Y21" s="29"/>
      <c r="Z21" s="20" t="str">
        <f aca="false">IF(B21="","",TEXT(B21,"yyyy-mm"))</f>
        <v/>
      </c>
      <c r="AA21" s="26" t="str">
        <f aca="false">IF(Q21="","",SUM($Q$4:Q21))</f>
        <v/>
      </c>
      <c r="AB21" s="26" t="str">
        <f aca="false">IF(AA21="","",MAX($AA$4:AA21))</f>
        <v/>
      </c>
      <c r="AC21" s="26" t="str">
        <f aca="false">IF(AA21="","",AA21-AB21)</f>
        <v/>
      </c>
    </row>
    <row r="22" customFormat="false" ht="16.5" hidden="false" customHeight="true" outlineLevel="0" collapsed="false">
      <c r="A22" s="20" t="str">
        <f aca="false">IF(B22="","",ROW()-3)</f>
        <v/>
      </c>
      <c r="B22" s="30"/>
      <c r="C22" s="31"/>
      <c r="D22" s="31"/>
      <c r="E22" s="31"/>
      <c r="F22" s="31"/>
      <c r="G22" s="31"/>
      <c r="H22" s="32"/>
      <c r="I22" s="32"/>
      <c r="J22" s="32"/>
      <c r="K22" s="33"/>
      <c r="L22" s="34"/>
      <c r="M22" s="34"/>
      <c r="N22" s="32"/>
      <c r="O22" s="32"/>
      <c r="P22" s="26" t="str">
        <f aca="false">IF(OR(B22="",H22="",I22="",J22=""),"",IF(F22="Long",1,IF(F22="Short",-1,0))*(I22-H22)*J22*IF(K22="",1,K22))</f>
        <v/>
      </c>
      <c r="Q22" s="26" t="str">
        <f aca="false">IF(P22="","",P22-N(L22)-N(M22))</f>
        <v/>
      </c>
      <c r="R22" s="26" t="str">
        <f aca="false">IF(OR(B22="",H22="",N22="",J22=""),"",ABS(H22-N22)*J22*IF(K22="",1,K22))</f>
        <v/>
      </c>
      <c r="S22" s="27" t="str">
        <f aca="false">IF(OR(Q22="",R22=""),"",IF(R22=0,"",Q22/R22))</f>
        <v/>
      </c>
      <c r="T22" s="20" t="str">
        <f aca="false">IF(Q22="","",IF(Q22&gt;0,"Win",IF(Q22&lt;0,"Loss","Breakeven")))</f>
        <v/>
      </c>
      <c r="U22" s="31"/>
      <c r="V22" s="31"/>
      <c r="W22" s="31"/>
      <c r="X22" s="29"/>
      <c r="Y22" s="29"/>
      <c r="Z22" s="20" t="str">
        <f aca="false">IF(B22="","",TEXT(B22,"yyyy-mm"))</f>
        <v/>
      </c>
      <c r="AA22" s="26" t="str">
        <f aca="false">IF(Q22="","",SUM($Q$4:Q22))</f>
        <v/>
      </c>
      <c r="AB22" s="26" t="str">
        <f aca="false">IF(AA22="","",MAX($AA$4:AA22))</f>
        <v/>
      </c>
      <c r="AC22" s="26" t="str">
        <f aca="false">IF(AA22="","",AA22-AB22)</f>
        <v/>
      </c>
    </row>
    <row r="23" customFormat="false" ht="16.5" hidden="false" customHeight="true" outlineLevel="0" collapsed="false">
      <c r="A23" s="20" t="str">
        <f aca="false">IF(B23="","",ROW()-3)</f>
        <v/>
      </c>
      <c r="B23" s="30"/>
      <c r="C23" s="31"/>
      <c r="D23" s="31"/>
      <c r="E23" s="31"/>
      <c r="F23" s="31"/>
      <c r="G23" s="31"/>
      <c r="H23" s="32"/>
      <c r="I23" s="32"/>
      <c r="J23" s="32"/>
      <c r="K23" s="33"/>
      <c r="L23" s="34"/>
      <c r="M23" s="34"/>
      <c r="N23" s="32"/>
      <c r="O23" s="32"/>
      <c r="P23" s="26" t="str">
        <f aca="false">IF(OR(B23="",H23="",I23="",J23=""),"",IF(F23="Long",1,IF(F23="Short",-1,0))*(I23-H23)*J23*IF(K23="",1,K23))</f>
        <v/>
      </c>
      <c r="Q23" s="26" t="str">
        <f aca="false">IF(P23="","",P23-N(L23)-N(M23))</f>
        <v/>
      </c>
      <c r="R23" s="26" t="str">
        <f aca="false">IF(OR(B23="",H23="",N23="",J23=""),"",ABS(H23-N23)*J23*IF(K23="",1,K23))</f>
        <v/>
      </c>
      <c r="S23" s="27" t="str">
        <f aca="false">IF(OR(Q23="",R23=""),"",IF(R23=0,"",Q23/R23))</f>
        <v/>
      </c>
      <c r="T23" s="20" t="str">
        <f aca="false">IF(Q23="","",IF(Q23&gt;0,"Win",IF(Q23&lt;0,"Loss","Breakeven")))</f>
        <v/>
      </c>
      <c r="U23" s="31"/>
      <c r="V23" s="31"/>
      <c r="W23" s="31"/>
      <c r="X23" s="29"/>
      <c r="Y23" s="29"/>
      <c r="Z23" s="20" t="str">
        <f aca="false">IF(B23="","",TEXT(B23,"yyyy-mm"))</f>
        <v/>
      </c>
      <c r="AA23" s="26" t="str">
        <f aca="false">IF(Q23="","",SUM($Q$4:Q23))</f>
        <v/>
      </c>
      <c r="AB23" s="26" t="str">
        <f aca="false">IF(AA23="","",MAX($AA$4:AA23))</f>
        <v/>
      </c>
      <c r="AC23" s="26" t="str">
        <f aca="false">IF(AA23="","",AA23-AB23)</f>
        <v/>
      </c>
    </row>
    <row r="24" customFormat="false" ht="16.5" hidden="false" customHeight="true" outlineLevel="0" collapsed="false">
      <c r="A24" s="20" t="str">
        <f aca="false">IF(B24="","",ROW()-3)</f>
        <v/>
      </c>
      <c r="B24" s="30"/>
      <c r="C24" s="31"/>
      <c r="D24" s="31"/>
      <c r="E24" s="31"/>
      <c r="F24" s="31"/>
      <c r="G24" s="31"/>
      <c r="H24" s="32"/>
      <c r="I24" s="32"/>
      <c r="J24" s="32"/>
      <c r="K24" s="33"/>
      <c r="L24" s="34"/>
      <c r="M24" s="34"/>
      <c r="N24" s="32"/>
      <c r="O24" s="32"/>
      <c r="P24" s="26" t="str">
        <f aca="false">IF(OR(B24="",H24="",I24="",J24=""),"",IF(F24="Long",1,IF(F24="Short",-1,0))*(I24-H24)*J24*IF(K24="",1,K24))</f>
        <v/>
      </c>
      <c r="Q24" s="26" t="str">
        <f aca="false">IF(P24="","",P24-N(L24)-N(M24))</f>
        <v/>
      </c>
      <c r="R24" s="26" t="str">
        <f aca="false">IF(OR(B24="",H24="",N24="",J24=""),"",ABS(H24-N24)*J24*IF(K24="",1,K24))</f>
        <v/>
      </c>
      <c r="S24" s="27" t="str">
        <f aca="false">IF(OR(Q24="",R24=""),"",IF(R24=0,"",Q24/R24))</f>
        <v/>
      </c>
      <c r="T24" s="20" t="str">
        <f aca="false">IF(Q24="","",IF(Q24&gt;0,"Win",IF(Q24&lt;0,"Loss","Breakeven")))</f>
        <v/>
      </c>
      <c r="U24" s="31"/>
      <c r="V24" s="31"/>
      <c r="W24" s="31"/>
      <c r="X24" s="29"/>
      <c r="Y24" s="29"/>
      <c r="Z24" s="20" t="str">
        <f aca="false">IF(B24="","",TEXT(B24,"yyyy-mm"))</f>
        <v/>
      </c>
      <c r="AA24" s="26" t="str">
        <f aca="false">IF(Q24="","",SUM($Q$4:Q24))</f>
        <v/>
      </c>
      <c r="AB24" s="26" t="str">
        <f aca="false">IF(AA24="","",MAX($AA$4:AA24))</f>
        <v/>
      </c>
      <c r="AC24" s="26" t="str">
        <f aca="false">IF(AA24="","",AA24-AB24)</f>
        <v/>
      </c>
    </row>
    <row r="25" customFormat="false" ht="16.5" hidden="false" customHeight="true" outlineLevel="0" collapsed="false">
      <c r="A25" s="20" t="str">
        <f aca="false">IF(B25="","",ROW()-3)</f>
        <v/>
      </c>
      <c r="B25" s="30"/>
      <c r="C25" s="31"/>
      <c r="D25" s="31"/>
      <c r="E25" s="31"/>
      <c r="F25" s="31"/>
      <c r="G25" s="31"/>
      <c r="H25" s="32"/>
      <c r="I25" s="32"/>
      <c r="J25" s="32"/>
      <c r="K25" s="33"/>
      <c r="L25" s="34"/>
      <c r="M25" s="34"/>
      <c r="N25" s="32"/>
      <c r="O25" s="32"/>
      <c r="P25" s="26" t="str">
        <f aca="false">IF(OR(B25="",H25="",I25="",J25=""),"",IF(F25="Long",1,IF(F25="Short",-1,0))*(I25-H25)*J25*IF(K25="",1,K25))</f>
        <v/>
      </c>
      <c r="Q25" s="26" t="str">
        <f aca="false">IF(P25="","",P25-N(L25)-N(M25))</f>
        <v/>
      </c>
      <c r="R25" s="26" t="str">
        <f aca="false">IF(OR(B25="",H25="",N25="",J25=""),"",ABS(H25-N25)*J25*IF(K25="",1,K25))</f>
        <v/>
      </c>
      <c r="S25" s="27" t="str">
        <f aca="false">IF(OR(Q25="",R25=""),"",IF(R25=0,"",Q25/R25))</f>
        <v/>
      </c>
      <c r="T25" s="20" t="str">
        <f aca="false">IF(Q25="","",IF(Q25&gt;0,"Win",IF(Q25&lt;0,"Loss","Breakeven")))</f>
        <v/>
      </c>
      <c r="U25" s="31"/>
      <c r="V25" s="31"/>
      <c r="W25" s="31"/>
      <c r="X25" s="29"/>
      <c r="Y25" s="29"/>
      <c r="Z25" s="20" t="str">
        <f aca="false">IF(B25="","",TEXT(B25,"yyyy-mm"))</f>
        <v/>
      </c>
      <c r="AA25" s="26" t="str">
        <f aca="false">IF(Q25="","",SUM($Q$4:Q25))</f>
        <v/>
      </c>
      <c r="AB25" s="26" t="str">
        <f aca="false">IF(AA25="","",MAX($AA$4:AA25))</f>
        <v/>
      </c>
      <c r="AC25" s="26" t="str">
        <f aca="false">IF(AA25="","",AA25-AB25)</f>
        <v/>
      </c>
    </row>
    <row r="26" customFormat="false" ht="16.5" hidden="false" customHeight="true" outlineLevel="0" collapsed="false">
      <c r="A26" s="20" t="str">
        <f aca="false">IF(B26="","",ROW()-3)</f>
        <v/>
      </c>
      <c r="B26" s="30"/>
      <c r="C26" s="31"/>
      <c r="D26" s="31"/>
      <c r="E26" s="31"/>
      <c r="F26" s="31"/>
      <c r="G26" s="31"/>
      <c r="H26" s="32"/>
      <c r="I26" s="32"/>
      <c r="J26" s="32"/>
      <c r="K26" s="33"/>
      <c r="L26" s="34"/>
      <c r="M26" s="34"/>
      <c r="N26" s="32"/>
      <c r="O26" s="32"/>
      <c r="P26" s="26" t="str">
        <f aca="false">IF(OR(B26="",H26="",I26="",J26=""),"",IF(F26="Long",1,IF(F26="Short",-1,0))*(I26-H26)*J26*IF(K26="",1,K26))</f>
        <v/>
      </c>
      <c r="Q26" s="26" t="str">
        <f aca="false">IF(P26="","",P26-N(L26)-N(M26))</f>
        <v/>
      </c>
      <c r="R26" s="26" t="str">
        <f aca="false">IF(OR(B26="",H26="",N26="",J26=""),"",ABS(H26-N26)*J26*IF(K26="",1,K26))</f>
        <v/>
      </c>
      <c r="S26" s="27" t="str">
        <f aca="false">IF(OR(Q26="",R26=""),"",IF(R26=0,"",Q26/R26))</f>
        <v/>
      </c>
      <c r="T26" s="20" t="str">
        <f aca="false">IF(Q26="","",IF(Q26&gt;0,"Win",IF(Q26&lt;0,"Loss","Breakeven")))</f>
        <v/>
      </c>
      <c r="U26" s="31"/>
      <c r="V26" s="31"/>
      <c r="W26" s="31"/>
      <c r="X26" s="29"/>
      <c r="Y26" s="29"/>
      <c r="Z26" s="20" t="str">
        <f aca="false">IF(B26="","",TEXT(B26,"yyyy-mm"))</f>
        <v/>
      </c>
      <c r="AA26" s="26" t="str">
        <f aca="false">IF(Q26="","",SUM($Q$4:Q26))</f>
        <v/>
      </c>
      <c r="AB26" s="26" t="str">
        <f aca="false">IF(AA26="","",MAX($AA$4:AA26))</f>
        <v/>
      </c>
      <c r="AC26" s="26" t="str">
        <f aca="false">IF(AA26="","",AA26-AB26)</f>
        <v/>
      </c>
    </row>
    <row r="27" customFormat="false" ht="16.5" hidden="false" customHeight="true" outlineLevel="0" collapsed="false">
      <c r="A27" s="20" t="str">
        <f aca="false">IF(B27="","",ROW()-3)</f>
        <v/>
      </c>
      <c r="B27" s="30"/>
      <c r="C27" s="31"/>
      <c r="D27" s="31"/>
      <c r="E27" s="31"/>
      <c r="F27" s="31"/>
      <c r="G27" s="31"/>
      <c r="H27" s="32"/>
      <c r="I27" s="32"/>
      <c r="J27" s="32"/>
      <c r="K27" s="33"/>
      <c r="L27" s="34"/>
      <c r="M27" s="34"/>
      <c r="N27" s="32"/>
      <c r="O27" s="32"/>
      <c r="P27" s="26" t="str">
        <f aca="false">IF(OR(B27="",H27="",I27="",J27=""),"",IF(F27="Long",1,IF(F27="Short",-1,0))*(I27-H27)*J27*IF(K27="",1,K27))</f>
        <v/>
      </c>
      <c r="Q27" s="26" t="str">
        <f aca="false">IF(P27="","",P27-N(L27)-N(M27))</f>
        <v/>
      </c>
      <c r="R27" s="26" t="str">
        <f aca="false">IF(OR(B27="",H27="",N27="",J27=""),"",ABS(H27-N27)*J27*IF(K27="",1,K27))</f>
        <v/>
      </c>
      <c r="S27" s="27" t="str">
        <f aca="false">IF(OR(Q27="",R27=""),"",IF(R27=0,"",Q27/R27))</f>
        <v/>
      </c>
      <c r="T27" s="20" t="str">
        <f aca="false">IF(Q27="","",IF(Q27&gt;0,"Win",IF(Q27&lt;0,"Loss","Breakeven")))</f>
        <v/>
      </c>
      <c r="U27" s="31"/>
      <c r="V27" s="31"/>
      <c r="W27" s="31"/>
      <c r="X27" s="29"/>
      <c r="Y27" s="29"/>
      <c r="Z27" s="20" t="str">
        <f aca="false">IF(B27="","",TEXT(B27,"yyyy-mm"))</f>
        <v/>
      </c>
      <c r="AA27" s="26" t="str">
        <f aca="false">IF(Q27="","",SUM($Q$4:Q27))</f>
        <v/>
      </c>
      <c r="AB27" s="26" t="str">
        <f aca="false">IF(AA27="","",MAX($AA$4:AA27))</f>
        <v/>
      </c>
      <c r="AC27" s="26" t="str">
        <f aca="false">IF(AA27="","",AA27-AB27)</f>
        <v/>
      </c>
    </row>
    <row r="28" customFormat="false" ht="16.5" hidden="false" customHeight="true" outlineLevel="0" collapsed="false">
      <c r="A28" s="20" t="str">
        <f aca="false">IF(B28="","",ROW()-3)</f>
        <v/>
      </c>
      <c r="B28" s="30"/>
      <c r="C28" s="31"/>
      <c r="D28" s="31"/>
      <c r="E28" s="31"/>
      <c r="F28" s="31"/>
      <c r="G28" s="31"/>
      <c r="H28" s="32"/>
      <c r="I28" s="32"/>
      <c r="J28" s="32"/>
      <c r="K28" s="33"/>
      <c r="L28" s="34"/>
      <c r="M28" s="34"/>
      <c r="N28" s="32"/>
      <c r="O28" s="32"/>
      <c r="P28" s="26" t="str">
        <f aca="false">IF(OR(B28="",H28="",I28="",J28=""),"",IF(F28="Long",1,IF(F28="Short",-1,0))*(I28-H28)*J28*IF(K28="",1,K28))</f>
        <v/>
      </c>
      <c r="Q28" s="26" t="str">
        <f aca="false">IF(P28="","",P28-N(L28)-N(M28))</f>
        <v/>
      </c>
      <c r="R28" s="26" t="str">
        <f aca="false">IF(OR(B28="",H28="",N28="",J28=""),"",ABS(H28-N28)*J28*IF(K28="",1,K28))</f>
        <v/>
      </c>
      <c r="S28" s="27" t="str">
        <f aca="false">IF(OR(Q28="",R28=""),"",IF(R28=0,"",Q28/R28))</f>
        <v/>
      </c>
      <c r="T28" s="20" t="str">
        <f aca="false">IF(Q28="","",IF(Q28&gt;0,"Win",IF(Q28&lt;0,"Loss","Breakeven")))</f>
        <v/>
      </c>
      <c r="U28" s="31"/>
      <c r="V28" s="31"/>
      <c r="W28" s="31"/>
      <c r="X28" s="29"/>
      <c r="Y28" s="29"/>
      <c r="Z28" s="20" t="str">
        <f aca="false">IF(B28="","",TEXT(B28,"yyyy-mm"))</f>
        <v/>
      </c>
      <c r="AA28" s="26" t="str">
        <f aca="false">IF(Q28="","",SUM($Q$4:Q28))</f>
        <v/>
      </c>
      <c r="AB28" s="26" t="str">
        <f aca="false">IF(AA28="","",MAX($AA$4:AA28))</f>
        <v/>
      </c>
      <c r="AC28" s="26" t="str">
        <f aca="false">IF(AA28="","",AA28-AB28)</f>
        <v/>
      </c>
    </row>
    <row r="29" customFormat="false" ht="16.5" hidden="false" customHeight="true" outlineLevel="0" collapsed="false">
      <c r="A29" s="20" t="str">
        <f aca="false">IF(B29="","",ROW()-3)</f>
        <v/>
      </c>
      <c r="B29" s="30"/>
      <c r="C29" s="31"/>
      <c r="D29" s="31"/>
      <c r="E29" s="31"/>
      <c r="F29" s="31"/>
      <c r="G29" s="31"/>
      <c r="H29" s="32"/>
      <c r="I29" s="32"/>
      <c r="J29" s="32"/>
      <c r="K29" s="33"/>
      <c r="L29" s="34"/>
      <c r="M29" s="34"/>
      <c r="N29" s="32"/>
      <c r="O29" s="32"/>
      <c r="P29" s="26" t="str">
        <f aca="false">IF(OR(B29="",H29="",I29="",J29=""),"",IF(F29="Long",1,IF(F29="Short",-1,0))*(I29-H29)*J29*IF(K29="",1,K29))</f>
        <v/>
      </c>
      <c r="Q29" s="26" t="str">
        <f aca="false">IF(P29="","",P29-N(L29)-N(M29))</f>
        <v/>
      </c>
      <c r="R29" s="26" t="str">
        <f aca="false">IF(OR(B29="",H29="",N29="",J29=""),"",ABS(H29-N29)*J29*IF(K29="",1,K29))</f>
        <v/>
      </c>
      <c r="S29" s="27" t="str">
        <f aca="false">IF(OR(Q29="",R29=""),"",IF(R29=0,"",Q29/R29))</f>
        <v/>
      </c>
      <c r="T29" s="20" t="str">
        <f aca="false">IF(Q29="","",IF(Q29&gt;0,"Win",IF(Q29&lt;0,"Loss","Breakeven")))</f>
        <v/>
      </c>
      <c r="U29" s="31"/>
      <c r="V29" s="31"/>
      <c r="W29" s="31"/>
      <c r="X29" s="29"/>
      <c r="Y29" s="29"/>
      <c r="Z29" s="20" t="str">
        <f aca="false">IF(B29="","",TEXT(B29,"yyyy-mm"))</f>
        <v/>
      </c>
      <c r="AA29" s="26" t="str">
        <f aca="false">IF(Q29="","",SUM($Q$4:Q29))</f>
        <v/>
      </c>
      <c r="AB29" s="26" t="str">
        <f aca="false">IF(AA29="","",MAX($AA$4:AA29))</f>
        <v/>
      </c>
      <c r="AC29" s="26" t="str">
        <f aca="false">IF(AA29="","",AA29-AB29)</f>
        <v/>
      </c>
    </row>
    <row r="30" customFormat="false" ht="16.5" hidden="false" customHeight="true" outlineLevel="0" collapsed="false">
      <c r="A30" s="20" t="str">
        <f aca="false">IF(B30="","",ROW()-3)</f>
        <v/>
      </c>
      <c r="B30" s="30"/>
      <c r="C30" s="31"/>
      <c r="D30" s="31"/>
      <c r="E30" s="31"/>
      <c r="F30" s="31"/>
      <c r="G30" s="31"/>
      <c r="H30" s="32"/>
      <c r="I30" s="32"/>
      <c r="J30" s="32"/>
      <c r="K30" s="33"/>
      <c r="L30" s="34"/>
      <c r="M30" s="34"/>
      <c r="N30" s="32"/>
      <c r="O30" s="32"/>
      <c r="P30" s="26" t="str">
        <f aca="false">IF(OR(B30="",H30="",I30="",J30=""),"",IF(F30="Long",1,IF(F30="Short",-1,0))*(I30-H30)*J30*IF(K30="",1,K30))</f>
        <v/>
      </c>
      <c r="Q30" s="26" t="str">
        <f aca="false">IF(P30="","",P30-N(L30)-N(M30))</f>
        <v/>
      </c>
      <c r="R30" s="26" t="str">
        <f aca="false">IF(OR(B30="",H30="",N30="",J30=""),"",ABS(H30-N30)*J30*IF(K30="",1,K30))</f>
        <v/>
      </c>
      <c r="S30" s="27" t="str">
        <f aca="false">IF(OR(Q30="",R30=""),"",IF(R30=0,"",Q30/R30))</f>
        <v/>
      </c>
      <c r="T30" s="20" t="str">
        <f aca="false">IF(Q30="","",IF(Q30&gt;0,"Win",IF(Q30&lt;0,"Loss","Breakeven")))</f>
        <v/>
      </c>
      <c r="U30" s="31"/>
      <c r="V30" s="31"/>
      <c r="W30" s="31"/>
      <c r="X30" s="29"/>
      <c r="Y30" s="29"/>
      <c r="Z30" s="20" t="str">
        <f aca="false">IF(B30="","",TEXT(B30,"yyyy-mm"))</f>
        <v/>
      </c>
      <c r="AA30" s="26" t="str">
        <f aca="false">IF(Q30="","",SUM($Q$4:Q30))</f>
        <v/>
      </c>
      <c r="AB30" s="26" t="str">
        <f aca="false">IF(AA30="","",MAX($AA$4:AA30))</f>
        <v/>
      </c>
      <c r="AC30" s="26" t="str">
        <f aca="false">IF(AA30="","",AA30-AB30)</f>
        <v/>
      </c>
    </row>
    <row r="31" customFormat="false" ht="16.5" hidden="false" customHeight="true" outlineLevel="0" collapsed="false">
      <c r="A31" s="20" t="str">
        <f aca="false">IF(B31="","",ROW()-3)</f>
        <v/>
      </c>
      <c r="B31" s="30"/>
      <c r="C31" s="31"/>
      <c r="D31" s="31"/>
      <c r="E31" s="31"/>
      <c r="F31" s="31"/>
      <c r="G31" s="31"/>
      <c r="H31" s="32"/>
      <c r="I31" s="32"/>
      <c r="J31" s="32"/>
      <c r="K31" s="33"/>
      <c r="L31" s="34"/>
      <c r="M31" s="34"/>
      <c r="N31" s="32"/>
      <c r="O31" s="32"/>
      <c r="P31" s="26" t="str">
        <f aca="false">IF(OR(B31="",H31="",I31="",J31=""),"",IF(F31="Long",1,IF(F31="Short",-1,0))*(I31-H31)*J31*IF(K31="",1,K31))</f>
        <v/>
      </c>
      <c r="Q31" s="26" t="str">
        <f aca="false">IF(P31="","",P31-N(L31)-N(M31))</f>
        <v/>
      </c>
      <c r="R31" s="26" t="str">
        <f aca="false">IF(OR(B31="",H31="",N31="",J31=""),"",ABS(H31-N31)*J31*IF(K31="",1,K31))</f>
        <v/>
      </c>
      <c r="S31" s="27" t="str">
        <f aca="false">IF(OR(Q31="",R31=""),"",IF(R31=0,"",Q31/R31))</f>
        <v/>
      </c>
      <c r="T31" s="20" t="str">
        <f aca="false">IF(Q31="","",IF(Q31&gt;0,"Win",IF(Q31&lt;0,"Loss","Breakeven")))</f>
        <v/>
      </c>
      <c r="U31" s="31"/>
      <c r="V31" s="31"/>
      <c r="W31" s="31"/>
      <c r="X31" s="29"/>
      <c r="Y31" s="29"/>
      <c r="Z31" s="20" t="str">
        <f aca="false">IF(B31="","",TEXT(B31,"yyyy-mm"))</f>
        <v/>
      </c>
      <c r="AA31" s="26" t="str">
        <f aca="false">IF(Q31="","",SUM($Q$4:Q31))</f>
        <v/>
      </c>
      <c r="AB31" s="26" t="str">
        <f aca="false">IF(AA31="","",MAX($AA$4:AA31))</f>
        <v/>
      </c>
      <c r="AC31" s="26" t="str">
        <f aca="false">IF(AA31="","",AA31-AB31)</f>
        <v/>
      </c>
    </row>
    <row r="32" customFormat="false" ht="16.5" hidden="false" customHeight="true" outlineLevel="0" collapsed="false">
      <c r="A32" s="20" t="str">
        <f aca="false">IF(B32="","",ROW()-3)</f>
        <v/>
      </c>
      <c r="B32" s="30"/>
      <c r="C32" s="31"/>
      <c r="D32" s="31"/>
      <c r="E32" s="31"/>
      <c r="F32" s="31"/>
      <c r="G32" s="31"/>
      <c r="H32" s="32"/>
      <c r="I32" s="32"/>
      <c r="J32" s="32"/>
      <c r="K32" s="33"/>
      <c r="L32" s="34"/>
      <c r="M32" s="34"/>
      <c r="N32" s="32"/>
      <c r="O32" s="32"/>
      <c r="P32" s="26" t="str">
        <f aca="false">IF(OR(B32="",H32="",I32="",J32=""),"",IF(F32="Long",1,IF(F32="Short",-1,0))*(I32-H32)*J32*IF(K32="",1,K32))</f>
        <v/>
      </c>
      <c r="Q32" s="26" t="str">
        <f aca="false">IF(P32="","",P32-N(L32)-N(M32))</f>
        <v/>
      </c>
      <c r="R32" s="26" t="str">
        <f aca="false">IF(OR(B32="",H32="",N32="",J32=""),"",ABS(H32-N32)*J32*IF(K32="",1,K32))</f>
        <v/>
      </c>
      <c r="S32" s="27" t="str">
        <f aca="false">IF(OR(Q32="",R32=""),"",IF(R32=0,"",Q32/R32))</f>
        <v/>
      </c>
      <c r="T32" s="20" t="str">
        <f aca="false">IF(Q32="","",IF(Q32&gt;0,"Win",IF(Q32&lt;0,"Loss","Breakeven")))</f>
        <v/>
      </c>
      <c r="U32" s="31"/>
      <c r="V32" s="31"/>
      <c r="W32" s="31"/>
      <c r="X32" s="29"/>
      <c r="Y32" s="29"/>
      <c r="Z32" s="20" t="str">
        <f aca="false">IF(B32="","",TEXT(B32,"yyyy-mm"))</f>
        <v/>
      </c>
      <c r="AA32" s="26" t="str">
        <f aca="false">IF(Q32="","",SUM($Q$4:Q32))</f>
        <v/>
      </c>
      <c r="AB32" s="26" t="str">
        <f aca="false">IF(AA32="","",MAX($AA$4:AA32))</f>
        <v/>
      </c>
      <c r="AC32" s="26" t="str">
        <f aca="false">IF(AA32="","",AA32-AB32)</f>
        <v/>
      </c>
    </row>
    <row r="33" customFormat="false" ht="16.5" hidden="false" customHeight="true" outlineLevel="0" collapsed="false">
      <c r="A33" s="20" t="str">
        <f aca="false">IF(B33="","",ROW()-3)</f>
        <v/>
      </c>
      <c r="B33" s="30"/>
      <c r="C33" s="31"/>
      <c r="D33" s="31"/>
      <c r="E33" s="31"/>
      <c r="F33" s="31"/>
      <c r="G33" s="31"/>
      <c r="H33" s="32"/>
      <c r="I33" s="32"/>
      <c r="J33" s="32"/>
      <c r="K33" s="33"/>
      <c r="L33" s="34"/>
      <c r="M33" s="34"/>
      <c r="N33" s="32"/>
      <c r="O33" s="32"/>
      <c r="P33" s="26" t="str">
        <f aca="false">IF(OR(B33="",H33="",I33="",J33=""),"",IF(F33="Long",1,IF(F33="Short",-1,0))*(I33-H33)*J33*IF(K33="",1,K33))</f>
        <v/>
      </c>
      <c r="Q33" s="26" t="str">
        <f aca="false">IF(P33="","",P33-N(L33)-N(M33))</f>
        <v/>
      </c>
      <c r="R33" s="26" t="str">
        <f aca="false">IF(OR(B33="",H33="",N33="",J33=""),"",ABS(H33-N33)*J33*IF(K33="",1,K33))</f>
        <v/>
      </c>
      <c r="S33" s="27" t="str">
        <f aca="false">IF(OR(Q33="",R33=""),"",IF(R33=0,"",Q33/R33))</f>
        <v/>
      </c>
      <c r="T33" s="20" t="str">
        <f aca="false">IF(Q33="","",IF(Q33&gt;0,"Win",IF(Q33&lt;0,"Loss","Breakeven")))</f>
        <v/>
      </c>
      <c r="U33" s="31"/>
      <c r="V33" s="31"/>
      <c r="W33" s="31"/>
      <c r="X33" s="29"/>
      <c r="Y33" s="29"/>
      <c r="Z33" s="20" t="str">
        <f aca="false">IF(B33="","",TEXT(B33,"yyyy-mm"))</f>
        <v/>
      </c>
      <c r="AA33" s="26" t="str">
        <f aca="false">IF(Q33="","",SUM($Q$4:Q33))</f>
        <v/>
      </c>
      <c r="AB33" s="26" t="str">
        <f aca="false">IF(AA33="","",MAX($AA$4:AA33))</f>
        <v/>
      </c>
      <c r="AC33" s="26" t="str">
        <f aca="false">IF(AA33="","",AA33-AB33)</f>
        <v/>
      </c>
    </row>
    <row r="34" customFormat="false" ht="16.5" hidden="false" customHeight="true" outlineLevel="0" collapsed="false">
      <c r="A34" s="20" t="str">
        <f aca="false">IF(B34="","",ROW()-3)</f>
        <v/>
      </c>
      <c r="B34" s="30"/>
      <c r="C34" s="31"/>
      <c r="D34" s="31"/>
      <c r="E34" s="31"/>
      <c r="F34" s="31"/>
      <c r="G34" s="31"/>
      <c r="H34" s="32"/>
      <c r="I34" s="32"/>
      <c r="J34" s="32"/>
      <c r="K34" s="33"/>
      <c r="L34" s="34"/>
      <c r="M34" s="34"/>
      <c r="N34" s="32"/>
      <c r="O34" s="32"/>
      <c r="P34" s="26" t="str">
        <f aca="false">IF(OR(B34="",H34="",I34="",J34=""),"",IF(F34="Long",1,IF(F34="Short",-1,0))*(I34-H34)*J34*IF(K34="",1,K34))</f>
        <v/>
      </c>
      <c r="Q34" s="26" t="str">
        <f aca="false">IF(P34="","",P34-N(L34)-N(M34))</f>
        <v/>
      </c>
      <c r="R34" s="26" t="str">
        <f aca="false">IF(OR(B34="",H34="",N34="",J34=""),"",ABS(H34-N34)*J34*IF(K34="",1,K34))</f>
        <v/>
      </c>
      <c r="S34" s="27" t="str">
        <f aca="false">IF(OR(Q34="",R34=""),"",IF(R34=0,"",Q34/R34))</f>
        <v/>
      </c>
      <c r="T34" s="20" t="str">
        <f aca="false">IF(Q34="","",IF(Q34&gt;0,"Win",IF(Q34&lt;0,"Loss","Breakeven")))</f>
        <v/>
      </c>
      <c r="U34" s="31"/>
      <c r="V34" s="31"/>
      <c r="W34" s="31"/>
      <c r="X34" s="29"/>
      <c r="Y34" s="29"/>
      <c r="Z34" s="20" t="str">
        <f aca="false">IF(B34="","",TEXT(B34,"yyyy-mm"))</f>
        <v/>
      </c>
      <c r="AA34" s="26" t="str">
        <f aca="false">IF(Q34="","",SUM($Q$4:Q34))</f>
        <v/>
      </c>
      <c r="AB34" s="26" t="str">
        <f aca="false">IF(AA34="","",MAX($AA$4:AA34))</f>
        <v/>
      </c>
      <c r="AC34" s="26" t="str">
        <f aca="false">IF(AA34="","",AA34-AB34)</f>
        <v/>
      </c>
    </row>
    <row r="35" customFormat="false" ht="16.5" hidden="false" customHeight="true" outlineLevel="0" collapsed="false">
      <c r="A35" s="20" t="str">
        <f aca="false">IF(B35="","",ROW()-3)</f>
        <v/>
      </c>
      <c r="B35" s="30"/>
      <c r="C35" s="31"/>
      <c r="D35" s="31"/>
      <c r="E35" s="31"/>
      <c r="F35" s="31"/>
      <c r="G35" s="31"/>
      <c r="H35" s="32"/>
      <c r="I35" s="32"/>
      <c r="J35" s="32"/>
      <c r="K35" s="33"/>
      <c r="L35" s="34"/>
      <c r="M35" s="34"/>
      <c r="N35" s="32"/>
      <c r="O35" s="32"/>
      <c r="P35" s="26" t="str">
        <f aca="false">IF(OR(B35="",H35="",I35="",J35=""),"",IF(F35="Long",1,IF(F35="Short",-1,0))*(I35-H35)*J35*IF(K35="",1,K35))</f>
        <v/>
      </c>
      <c r="Q35" s="26" t="str">
        <f aca="false">IF(P35="","",P35-N(L35)-N(M35))</f>
        <v/>
      </c>
      <c r="R35" s="26" t="str">
        <f aca="false">IF(OR(B35="",H35="",N35="",J35=""),"",ABS(H35-N35)*J35*IF(K35="",1,K35))</f>
        <v/>
      </c>
      <c r="S35" s="27" t="str">
        <f aca="false">IF(OR(Q35="",R35=""),"",IF(R35=0,"",Q35/R35))</f>
        <v/>
      </c>
      <c r="T35" s="20" t="str">
        <f aca="false">IF(Q35="","",IF(Q35&gt;0,"Win",IF(Q35&lt;0,"Loss","Breakeven")))</f>
        <v/>
      </c>
      <c r="U35" s="31"/>
      <c r="V35" s="31"/>
      <c r="W35" s="31"/>
      <c r="X35" s="29"/>
      <c r="Y35" s="29"/>
      <c r="Z35" s="20" t="str">
        <f aca="false">IF(B35="","",TEXT(B35,"yyyy-mm"))</f>
        <v/>
      </c>
      <c r="AA35" s="26" t="str">
        <f aca="false">IF(Q35="","",SUM($Q$4:Q35))</f>
        <v/>
      </c>
      <c r="AB35" s="26" t="str">
        <f aca="false">IF(AA35="","",MAX($AA$4:AA35))</f>
        <v/>
      </c>
      <c r="AC35" s="26" t="str">
        <f aca="false">IF(AA35="","",AA35-AB35)</f>
        <v/>
      </c>
    </row>
    <row r="36" customFormat="false" ht="16.5" hidden="false" customHeight="true" outlineLevel="0" collapsed="false">
      <c r="A36" s="20" t="str">
        <f aca="false">IF(B36="","",ROW()-3)</f>
        <v/>
      </c>
      <c r="B36" s="30"/>
      <c r="C36" s="31"/>
      <c r="D36" s="31"/>
      <c r="E36" s="31"/>
      <c r="F36" s="31"/>
      <c r="G36" s="31"/>
      <c r="H36" s="32"/>
      <c r="I36" s="32"/>
      <c r="J36" s="32"/>
      <c r="K36" s="33"/>
      <c r="L36" s="34"/>
      <c r="M36" s="34"/>
      <c r="N36" s="32"/>
      <c r="O36" s="32"/>
      <c r="P36" s="26" t="str">
        <f aca="false">IF(OR(B36="",H36="",I36="",J36=""),"",IF(F36="Long",1,IF(F36="Short",-1,0))*(I36-H36)*J36*IF(K36="",1,K36))</f>
        <v/>
      </c>
      <c r="Q36" s="26" t="str">
        <f aca="false">IF(P36="","",P36-N(L36)-N(M36))</f>
        <v/>
      </c>
      <c r="R36" s="26" t="str">
        <f aca="false">IF(OR(B36="",H36="",N36="",J36=""),"",ABS(H36-N36)*J36*IF(K36="",1,K36))</f>
        <v/>
      </c>
      <c r="S36" s="27" t="str">
        <f aca="false">IF(OR(Q36="",R36=""),"",IF(R36=0,"",Q36/R36))</f>
        <v/>
      </c>
      <c r="T36" s="20" t="str">
        <f aca="false">IF(Q36="","",IF(Q36&gt;0,"Win",IF(Q36&lt;0,"Loss","Breakeven")))</f>
        <v/>
      </c>
      <c r="U36" s="31"/>
      <c r="V36" s="31"/>
      <c r="W36" s="31"/>
      <c r="X36" s="29"/>
      <c r="Y36" s="29"/>
      <c r="Z36" s="20" t="str">
        <f aca="false">IF(B36="","",TEXT(B36,"yyyy-mm"))</f>
        <v/>
      </c>
      <c r="AA36" s="26" t="str">
        <f aca="false">IF(Q36="","",SUM($Q$4:Q36))</f>
        <v/>
      </c>
      <c r="AB36" s="26" t="str">
        <f aca="false">IF(AA36="","",MAX($AA$4:AA36))</f>
        <v/>
      </c>
      <c r="AC36" s="26" t="str">
        <f aca="false">IF(AA36="","",AA36-AB36)</f>
        <v/>
      </c>
    </row>
    <row r="37" customFormat="false" ht="16.5" hidden="false" customHeight="true" outlineLevel="0" collapsed="false">
      <c r="A37" s="20" t="str">
        <f aca="false">IF(B37="","",ROW()-3)</f>
        <v/>
      </c>
      <c r="B37" s="30"/>
      <c r="C37" s="31"/>
      <c r="D37" s="31"/>
      <c r="E37" s="31"/>
      <c r="F37" s="31"/>
      <c r="G37" s="31"/>
      <c r="H37" s="32"/>
      <c r="I37" s="32"/>
      <c r="J37" s="32"/>
      <c r="K37" s="33"/>
      <c r="L37" s="34"/>
      <c r="M37" s="34"/>
      <c r="N37" s="32"/>
      <c r="O37" s="32"/>
      <c r="P37" s="26" t="str">
        <f aca="false">IF(OR(B37="",H37="",I37="",J37=""),"",IF(F37="Long",1,IF(F37="Short",-1,0))*(I37-H37)*J37*IF(K37="",1,K37))</f>
        <v/>
      </c>
      <c r="Q37" s="26" t="str">
        <f aca="false">IF(P37="","",P37-N(L37)-N(M37))</f>
        <v/>
      </c>
      <c r="R37" s="26" t="str">
        <f aca="false">IF(OR(B37="",H37="",N37="",J37=""),"",ABS(H37-N37)*J37*IF(K37="",1,K37))</f>
        <v/>
      </c>
      <c r="S37" s="27" t="str">
        <f aca="false">IF(OR(Q37="",R37=""),"",IF(R37=0,"",Q37/R37))</f>
        <v/>
      </c>
      <c r="T37" s="20" t="str">
        <f aca="false">IF(Q37="","",IF(Q37&gt;0,"Win",IF(Q37&lt;0,"Loss","Breakeven")))</f>
        <v/>
      </c>
      <c r="U37" s="31"/>
      <c r="V37" s="31"/>
      <c r="W37" s="31"/>
      <c r="X37" s="29"/>
      <c r="Y37" s="29"/>
      <c r="Z37" s="20" t="str">
        <f aca="false">IF(B37="","",TEXT(B37,"yyyy-mm"))</f>
        <v/>
      </c>
      <c r="AA37" s="26" t="str">
        <f aca="false">IF(Q37="","",SUM($Q$4:Q37))</f>
        <v/>
      </c>
      <c r="AB37" s="26" t="str">
        <f aca="false">IF(AA37="","",MAX($AA$4:AA37))</f>
        <v/>
      </c>
      <c r="AC37" s="26" t="str">
        <f aca="false">IF(AA37="","",AA37-AB37)</f>
        <v/>
      </c>
    </row>
    <row r="38" customFormat="false" ht="16.5" hidden="false" customHeight="true" outlineLevel="0" collapsed="false">
      <c r="A38" s="20" t="str">
        <f aca="false">IF(B38="","",ROW()-3)</f>
        <v/>
      </c>
      <c r="B38" s="30"/>
      <c r="C38" s="31"/>
      <c r="D38" s="31"/>
      <c r="E38" s="31"/>
      <c r="F38" s="31"/>
      <c r="G38" s="31"/>
      <c r="H38" s="32"/>
      <c r="I38" s="32"/>
      <c r="J38" s="32"/>
      <c r="K38" s="33"/>
      <c r="L38" s="34"/>
      <c r="M38" s="34"/>
      <c r="N38" s="32"/>
      <c r="O38" s="32"/>
      <c r="P38" s="26" t="str">
        <f aca="false">IF(OR(B38="",H38="",I38="",J38=""),"",IF(F38="Long",1,IF(F38="Short",-1,0))*(I38-H38)*J38*IF(K38="",1,K38))</f>
        <v/>
      </c>
      <c r="Q38" s="26" t="str">
        <f aca="false">IF(P38="","",P38-N(L38)-N(M38))</f>
        <v/>
      </c>
      <c r="R38" s="26" t="str">
        <f aca="false">IF(OR(B38="",H38="",N38="",J38=""),"",ABS(H38-N38)*J38*IF(K38="",1,K38))</f>
        <v/>
      </c>
      <c r="S38" s="27" t="str">
        <f aca="false">IF(OR(Q38="",R38=""),"",IF(R38=0,"",Q38/R38))</f>
        <v/>
      </c>
      <c r="T38" s="20" t="str">
        <f aca="false">IF(Q38="","",IF(Q38&gt;0,"Win",IF(Q38&lt;0,"Loss","Breakeven")))</f>
        <v/>
      </c>
      <c r="U38" s="31"/>
      <c r="V38" s="31"/>
      <c r="W38" s="31"/>
      <c r="X38" s="29"/>
      <c r="Y38" s="29"/>
      <c r="Z38" s="20" t="str">
        <f aca="false">IF(B38="","",TEXT(B38,"yyyy-mm"))</f>
        <v/>
      </c>
      <c r="AA38" s="26" t="str">
        <f aca="false">IF(Q38="","",SUM($Q$4:Q38))</f>
        <v/>
      </c>
      <c r="AB38" s="26" t="str">
        <f aca="false">IF(AA38="","",MAX($AA$4:AA38))</f>
        <v/>
      </c>
      <c r="AC38" s="26" t="str">
        <f aca="false">IF(AA38="","",AA38-AB38)</f>
        <v/>
      </c>
    </row>
    <row r="39" customFormat="false" ht="16.5" hidden="false" customHeight="true" outlineLevel="0" collapsed="false">
      <c r="A39" s="20" t="str">
        <f aca="false">IF(B39="","",ROW()-3)</f>
        <v/>
      </c>
      <c r="B39" s="30"/>
      <c r="C39" s="31"/>
      <c r="D39" s="31"/>
      <c r="E39" s="31"/>
      <c r="F39" s="31"/>
      <c r="G39" s="31"/>
      <c r="H39" s="32"/>
      <c r="I39" s="32"/>
      <c r="J39" s="32"/>
      <c r="K39" s="33"/>
      <c r="L39" s="34"/>
      <c r="M39" s="34"/>
      <c r="N39" s="32"/>
      <c r="O39" s="32"/>
      <c r="P39" s="26" t="str">
        <f aca="false">IF(OR(B39="",H39="",I39="",J39=""),"",IF(F39="Long",1,IF(F39="Short",-1,0))*(I39-H39)*J39*IF(K39="",1,K39))</f>
        <v/>
      </c>
      <c r="Q39" s="26" t="str">
        <f aca="false">IF(P39="","",P39-N(L39)-N(M39))</f>
        <v/>
      </c>
      <c r="R39" s="26" t="str">
        <f aca="false">IF(OR(B39="",H39="",N39="",J39=""),"",ABS(H39-N39)*J39*IF(K39="",1,K39))</f>
        <v/>
      </c>
      <c r="S39" s="27" t="str">
        <f aca="false">IF(OR(Q39="",R39=""),"",IF(R39=0,"",Q39/R39))</f>
        <v/>
      </c>
      <c r="T39" s="20" t="str">
        <f aca="false">IF(Q39="","",IF(Q39&gt;0,"Win",IF(Q39&lt;0,"Loss","Breakeven")))</f>
        <v/>
      </c>
      <c r="U39" s="31"/>
      <c r="V39" s="31"/>
      <c r="W39" s="31"/>
      <c r="X39" s="29"/>
      <c r="Y39" s="29"/>
      <c r="Z39" s="20" t="str">
        <f aca="false">IF(B39="","",TEXT(B39,"yyyy-mm"))</f>
        <v/>
      </c>
      <c r="AA39" s="26" t="str">
        <f aca="false">IF(Q39="","",SUM($Q$4:Q39))</f>
        <v/>
      </c>
      <c r="AB39" s="26" t="str">
        <f aca="false">IF(AA39="","",MAX($AA$4:AA39))</f>
        <v/>
      </c>
      <c r="AC39" s="26" t="str">
        <f aca="false">IF(AA39="","",AA39-AB39)</f>
        <v/>
      </c>
    </row>
    <row r="40" customFormat="false" ht="16.5" hidden="false" customHeight="true" outlineLevel="0" collapsed="false">
      <c r="A40" s="20" t="str">
        <f aca="false">IF(B40="","",ROW()-3)</f>
        <v/>
      </c>
      <c r="B40" s="30"/>
      <c r="C40" s="31"/>
      <c r="D40" s="31"/>
      <c r="E40" s="31"/>
      <c r="F40" s="31"/>
      <c r="G40" s="31"/>
      <c r="H40" s="32"/>
      <c r="I40" s="32"/>
      <c r="J40" s="32"/>
      <c r="K40" s="33"/>
      <c r="L40" s="34"/>
      <c r="M40" s="34"/>
      <c r="N40" s="32"/>
      <c r="O40" s="32"/>
      <c r="P40" s="26" t="str">
        <f aca="false">IF(OR(B40="",H40="",I40="",J40=""),"",IF(F40="Long",1,IF(F40="Short",-1,0))*(I40-H40)*J40*IF(K40="",1,K40))</f>
        <v/>
      </c>
      <c r="Q40" s="26" t="str">
        <f aca="false">IF(P40="","",P40-N(L40)-N(M40))</f>
        <v/>
      </c>
      <c r="R40" s="26" t="str">
        <f aca="false">IF(OR(B40="",H40="",N40="",J40=""),"",ABS(H40-N40)*J40*IF(K40="",1,K40))</f>
        <v/>
      </c>
      <c r="S40" s="27" t="str">
        <f aca="false">IF(OR(Q40="",R40=""),"",IF(R40=0,"",Q40/R40))</f>
        <v/>
      </c>
      <c r="T40" s="20" t="str">
        <f aca="false">IF(Q40="","",IF(Q40&gt;0,"Win",IF(Q40&lt;0,"Loss","Breakeven")))</f>
        <v/>
      </c>
      <c r="U40" s="31"/>
      <c r="V40" s="31"/>
      <c r="W40" s="31"/>
      <c r="X40" s="29"/>
      <c r="Y40" s="29"/>
      <c r="Z40" s="20" t="str">
        <f aca="false">IF(B40="","",TEXT(B40,"yyyy-mm"))</f>
        <v/>
      </c>
      <c r="AA40" s="26" t="str">
        <f aca="false">IF(Q40="","",SUM($Q$4:Q40))</f>
        <v/>
      </c>
      <c r="AB40" s="26" t="str">
        <f aca="false">IF(AA40="","",MAX($AA$4:AA40))</f>
        <v/>
      </c>
      <c r="AC40" s="26" t="str">
        <f aca="false">IF(AA40="","",AA40-AB40)</f>
        <v/>
      </c>
    </row>
    <row r="41" customFormat="false" ht="16.5" hidden="false" customHeight="true" outlineLevel="0" collapsed="false">
      <c r="A41" s="20" t="str">
        <f aca="false">IF(B41="","",ROW()-3)</f>
        <v/>
      </c>
      <c r="B41" s="30"/>
      <c r="C41" s="31"/>
      <c r="D41" s="31"/>
      <c r="E41" s="31"/>
      <c r="F41" s="31"/>
      <c r="G41" s="31"/>
      <c r="H41" s="32"/>
      <c r="I41" s="32"/>
      <c r="J41" s="32"/>
      <c r="K41" s="33"/>
      <c r="L41" s="34"/>
      <c r="M41" s="34"/>
      <c r="N41" s="32"/>
      <c r="O41" s="32"/>
      <c r="P41" s="26" t="str">
        <f aca="false">IF(OR(B41="",H41="",I41="",J41=""),"",IF(F41="Long",1,IF(F41="Short",-1,0))*(I41-H41)*J41*IF(K41="",1,K41))</f>
        <v/>
      </c>
      <c r="Q41" s="26" t="str">
        <f aca="false">IF(P41="","",P41-N(L41)-N(M41))</f>
        <v/>
      </c>
      <c r="R41" s="26" t="str">
        <f aca="false">IF(OR(B41="",H41="",N41="",J41=""),"",ABS(H41-N41)*J41*IF(K41="",1,K41))</f>
        <v/>
      </c>
      <c r="S41" s="27" t="str">
        <f aca="false">IF(OR(Q41="",R41=""),"",IF(R41=0,"",Q41/R41))</f>
        <v/>
      </c>
      <c r="T41" s="20" t="str">
        <f aca="false">IF(Q41="","",IF(Q41&gt;0,"Win",IF(Q41&lt;0,"Loss","Breakeven")))</f>
        <v/>
      </c>
      <c r="U41" s="31"/>
      <c r="V41" s="31"/>
      <c r="W41" s="31"/>
      <c r="X41" s="29"/>
      <c r="Y41" s="29"/>
      <c r="Z41" s="20" t="str">
        <f aca="false">IF(B41="","",TEXT(B41,"yyyy-mm"))</f>
        <v/>
      </c>
      <c r="AA41" s="26" t="str">
        <f aca="false">IF(Q41="","",SUM($Q$4:Q41))</f>
        <v/>
      </c>
      <c r="AB41" s="26" t="str">
        <f aca="false">IF(AA41="","",MAX($AA$4:AA41))</f>
        <v/>
      </c>
      <c r="AC41" s="26" t="str">
        <f aca="false">IF(AA41="","",AA41-AB41)</f>
        <v/>
      </c>
    </row>
    <row r="42" customFormat="false" ht="16.5" hidden="false" customHeight="true" outlineLevel="0" collapsed="false">
      <c r="A42" s="20" t="str">
        <f aca="false">IF(B42="","",ROW()-3)</f>
        <v/>
      </c>
      <c r="B42" s="30"/>
      <c r="C42" s="31"/>
      <c r="D42" s="31"/>
      <c r="E42" s="31"/>
      <c r="F42" s="31"/>
      <c r="G42" s="31"/>
      <c r="H42" s="32"/>
      <c r="I42" s="32"/>
      <c r="J42" s="32"/>
      <c r="K42" s="33"/>
      <c r="L42" s="34"/>
      <c r="M42" s="34"/>
      <c r="N42" s="32"/>
      <c r="O42" s="32"/>
      <c r="P42" s="26" t="str">
        <f aca="false">IF(OR(B42="",H42="",I42="",J42=""),"",IF(F42="Long",1,IF(F42="Short",-1,0))*(I42-H42)*J42*IF(K42="",1,K42))</f>
        <v/>
      </c>
      <c r="Q42" s="26" t="str">
        <f aca="false">IF(P42="","",P42-N(L42)-N(M42))</f>
        <v/>
      </c>
      <c r="R42" s="26" t="str">
        <f aca="false">IF(OR(B42="",H42="",N42="",J42=""),"",ABS(H42-N42)*J42*IF(K42="",1,K42))</f>
        <v/>
      </c>
      <c r="S42" s="27" t="str">
        <f aca="false">IF(OR(Q42="",R42=""),"",IF(R42=0,"",Q42/R42))</f>
        <v/>
      </c>
      <c r="T42" s="20" t="str">
        <f aca="false">IF(Q42="","",IF(Q42&gt;0,"Win",IF(Q42&lt;0,"Loss","Breakeven")))</f>
        <v/>
      </c>
      <c r="U42" s="31"/>
      <c r="V42" s="31"/>
      <c r="W42" s="31"/>
      <c r="X42" s="29"/>
      <c r="Y42" s="29"/>
      <c r="Z42" s="20" t="str">
        <f aca="false">IF(B42="","",TEXT(B42,"yyyy-mm"))</f>
        <v/>
      </c>
      <c r="AA42" s="26" t="str">
        <f aca="false">IF(Q42="","",SUM($Q$4:Q42))</f>
        <v/>
      </c>
      <c r="AB42" s="26" t="str">
        <f aca="false">IF(AA42="","",MAX($AA$4:AA42))</f>
        <v/>
      </c>
      <c r="AC42" s="26" t="str">
        <f aca="false">IF(AA42="","",AA42-AB42)</f>
        <v/>
      </c>
    </row>
    <row r="43" customFormat="false" ht="16.5" hidden="false" customHeight="true" outlineLevel="0" collapsed="false">
      <c r="A43" s="20" t="str">
        <f aca="false">IF(B43="","",ROW()-3)</f>
        <v/>
      </c>
      <c r="B43" s="30"/>
      <c r="C43" s="31"/>
      <c r="D43" s="31"/>
      <c r="E43" s="31"/>
      <c r="F43" s="31"/>
      <c r="G43" s="31"/>
      <c r="H43" s="32"/>
      <c r="I43" s="32"/>
      <c r="J43" s="32"/>
      <c r="K43" s="33"/>
      <c r="L43" s="34"/>
      <c r="M43" s="34"/>
      <c r="N43" s="32"/>
      <c r="O43" s="32"/>
      <c r="P43" s="26" t="str">
        <f aca="false">IF(OR(B43="",H43="",I43="",J43=""),"",IF(F43="Long",1,IF(F43="Short",-1,0))*(I43-H43)*J43*IF(K43="",1,K43))</f>
        <v/>
      </c>
      <c r="Q43" s="26" t="str">
        <f aca="false">IF(P43="","",P43-N(L43)-N(M43))</f>
        <v/>
      </c>
      <c r="R43" s="26" t="str">
        <f aca="false">IF(OR(B43="",H43="",N43="",J43=""),"",ABS(H43-N43)*J43*IF(K43="",1,K43))</f>
        <v/>
      </c>
      <c r="S43" s="27" t="str">
        <f aca="false">IF(OR(Q43="",R43=""),"",IF(R43=0,"",Q43/R43))</f>
        <v/>
      </c>
      <c r="T43" s="20" t="str">
        <f aca="false">IF(Q43="","",IF(Q43&gt;0,"Win",IF(Q43&lt;0,"Loss","Breakeven")))</f>
        <v/>
      </c>
      <c r="U43" s="31"/>
      <c r="V43" s="31"/>
      <c r="W43" s="31"/>
      <c r="X43" s="29"/>
      <c r="Y43" s="29"/>
      <c r="Z43" s="20" t="str">
        <f aca="false">IF(B43="","",TEXT(B43,"yyyy-mm"))</f>
        <v/>
      </c>
      <c r="AA43" s="26" t="str">
        <f aca="false">IF(Q43="","",SUM($Q$4:Q43))</f>
        <v/>
      </c>
      <c r="AB43" s="26" t="str">
        <f aca="false">IF(AA43="","",MAX($AA$4:AA43))</f>
        <v/>
      </c>
      <c r="AC43" s="26" t="str">
        <f aca="false">IF(AA43="","",AA43-AB43)</f>
        <v/>
      </c>
    </row>
    <row r="44" customFormat="false" ht="16.5" hidden="false" customHeight="true" outlineLevel="0" collapsed="false">
      <c r="A44" s="20" t="str">
        <f aca="false">IF(B44="","",ROW()-3)</f>
        <v/>
      </c>
      <c r="B44" s="30"/>
      <c r="C44" s="31"/>
      <c r="D44" s="31"/>
      <c r="E44" s="31"/>
      <c r="F44" s="31"/>
      <c r="G44" s="31"/>
      <c r="H44" s="32"/>
      <c r="I44" s="32"/>
      <c r="J44" s="32"/>
      <c r="K44" s="33"/>
      <c r="L44" s="34"/>
      <c r="M44" s="34"/>
      <c r="N44" s="32"/>
      <c r="O44" s="32"/>
      <c r="P44" s="26" t="str">
        <f aca="false">IF(OR(B44="",H44="",I44="",J44=""),"",IF(F44="Long",1,IF(F44="Short",-1,0))*(I44-H44)*J44*IF(K44="",1,K44))</f>
        <v/>
      </c>
      <c r="Q44" s="26" t="str">
        <f aca="false">IF(P44="","",P44-N(L44)-N(M44))</f>
        <v/>
      </c>
      <c r="R44" s="26" t="str">
        <f aca="false">IF(OR(B44="",H44="",N44="",J44=""),"",ABS(H44-N44)*J44*IF(K44="",1,K44))</f>
        <v/>
      </c>
      <c r="S44" s="27" t="str">
        <f aca="false">IF(OR(Q44="",R44=""),"",IF(R44=0,"",Q44/R44))</f>
        <v/>
      </c>
      <c r="T44" s="20" t="str">
        <f aca="false">IF(Q44="","",IF(Q44&gt;0,"Win",IF(Q44&lt;0,"Loss","Breakeven")))</f>
        <v/>
      </c>
      <c r="U44" s="31"/>
      <c r="V44" s="31"/>
      <c r="W44" s="31"/>
      <c r="X44" s="29"/>
      <c r="Y44" s="29"/>
      <c r="Z44" s="20" t="str">
        <f aca="false">IF(B44="","",TEXT(B44,"yyyy-mm"))</f>
        <v/>
      </c>
      <c r="AA44" s="26" t="str">
        <f aca="false">IF(Q44="","",SUM($Q$4:Q44))</f>
        <v/>
      </c>
      <c r="AB44" s="26" t="str">
        <f aca="false">IF(AA44="","",MAX($AA$4:AA44))</f>
        <v/>
      </c>
      <c r="AC44" s="26" t="str">
        <f aca="false">IF(AA44="","",AA44-AB44)</f>
        <v/>
      </c>
    </row>
    <row r="45" customFormat="false" ht="16.5" hidden="false" customHeight="true" outlineLevel="0" collapsed="false">
      <c r="A45" s="20" t="str">
        <f aca="false">IF(B45="","",ROW()-3)</f>
        <v/>
      </c>
      <c r="B45" s="30"/>
      <c r="C45" s="31"/>
      <c r="D45" s="31"/>
      <c r="E45" s="31"/>
      <c r="F45" s="31"/>
      <c r="G45" s="31"/>
      <c r="H45" s="32"/>
      <c r="I45" s="32"/>
      <c r="J45" s="32"/>
      <c r="K45" s="33"/>
      <c r="L45" s="34"/>
      <c r="M45" s="34"/>
      <c r="N45" s="32"/>
      <c r="O45" s="32"/>
      <c r="P45" s="26" t="str">
        <f aca="false">IF(OR(B45="",H45="",I45="",J45=""),"",IF(F45="Long",1,IF(F45="Short",-1,0))*(I45-H45)*J45*IF(K45="",1,K45))</f>
        <v/>
      </c>
      <c r="Q45" s="26" t="str">
        <f aca="false">IF(P45="","",P45-N(L45)-N(M45))</f>
        <v/>
      </c>
      <c r="R45" s="26" t="str">
        <f aca="false">IF(OR(B45="",H45="",N45="",J45=""),"",ABS(H45-N45)*J45*IF(K45="",1,K45))</f>
        <v/>
      </c>
      <c r="S45" s="27" t="str">
        <f aca="false">IF(OR(Q45="",R45=""),"",IF(R45=0,"",Q45/R45))</f>
        <v/>
      </c>
      <c r="T45" s="20" t="str">
        <f aca="false">IF(Q45="","",IF(Q45&gt;0,"Win",IF(Q45&lt;0,"Loss","Breakeven")))</f>
        <v/>
      </c>
      <c r="U45" s="31"/>
      <c r="V45" s="31"/>
      <c r="W45" s="31"/>
      <c r="X45" s="29"/>
      <c r="Y45" s="29"/>
      <c r="Z45" s="20" t="str">
        <f aca="false">IF(B45="","",TEXT(B45,"yyyy-mm"))</f>
        <v/>
      </c>
      <c r="AA45" s="26" t="str">
        <f aca="false">IF(Q45="","",SUM($Q$4:Q45))</f>
        <v/>
      </c>
      <c r="AB45" s="26" t="str">
        <f aca="false">IF(AA45="","",MAX($AA$4:AA45))</f>
        <v/>
      </c>
      <c r="AC45" s="26" t="str">
        <f aca="false">IF(AA45="","",AA45-AB45)</f>
        <v/>
      </c>
    </row>
    <row r="46" customFormat="false" ht="16.5" hidden="false" customHeight="true" outlineLevel="0" collapsed="false">
      <c r="A46" s="20" t="str">
        <f aca="false">IF(B46="","",ROW()-3)</f>
        <v/>
      </c>
      <c r="B46" s="30"/>
      <c r="C46" s="31"/>
      <c r="D46" s="31"/>
      <c r="E46" s="31"/>
      <c r="F46" s="31"/>
      <c r="G46" s="31"/>
      <c r="H46" s="32"/>
      <c r="I46" s="32"/>
      <c r="J46" s="32"/>
      <c r="K46" s="33"/>
      <c r="L46" s="34"/>
      <c r="M46" s="34"/>
      <c r="N46" s="32"/>
      <c r="O46" s="32"/>
      <c r="P46" s="26" t="str">
        <f aca="false">IF(OR(B46="",H46="",I46="",J46=""),"",IF(F46="Long",1,IF(F46="Short",-1,0))*(I46-H46)*J46*IF(K46="",1,K46))</f>
        <v/>
      </c>
      <c r="Q46" s="26" t="str">
        <f aca="false">IF(P46="","",P46-N(L46)-N(M46))</f>
        <v/>
      </c>
      <c r="R46" s="26" t="str">
        <f aca="false">IF(OR(B46="",H46="",N46="",J46=""),"",ABS(H46-N46)*J46*IF(K46="",1,K46))</f>
        <v/>
      </c>
      <c r="S46" s="27" t="str">
        <f aca="false">IF(OR(Q46="",R46=""),"",IF(R46=0,"",Q46/R46))</f>
        <v/>
      </c>
      <c r="T46" s="20" t="str">
        <f aca="false">IF(Q46="","",IF(Q46&gt;0,"Win",IF(Q46&lt;0,"Loss","Breakeven")))</f>
        <v/>
      </c>
      <c r="U46" s="31"/>
      <c r="V46" s="31"/>
      <c r="W46" s="31"/>
      <c r="X46" s="29"/>
      <c r="Y46" s="29"/>
      <c r="Z46" s="20" t="str">
        <f aca="false">IF(B46="","",TEXT(B46,"yyyy-mm"))</f>
        <v/>
      </c>
      <c r="AA46" s="26" t="str">
        <f aca="false">IF(Q46="","",SUM($Q$4:Q46))</f>
        <v/>
      </c>
      <c r="AB46" s="26" t="str">
        <f aca="false">IF(AA46="","",MAX($AA$4:AA46))</f>
        <v/>
      </c>
      <c r="AC46" s="26" t="str">
        <f aca="false">IF(AA46="","",AA46-AB46)</f>
        <v/>
      </c>
    </row>
    <row r="47" customFormat="false" ht="16.5" hidden="false" customHeight="true" outlineLevel="0" collapsed="false">
      <c r="A47" s="20" t="str">
        <f aca="false">IF(B47="","",ROW()-3)</f>
        <v/>
      </c>
      <c r="B47" s="30"/>
      <c r="C47" s="31"/>
      <c r="D47" s="31"/>
      <c r="E47" s="31"/>
      <c r="F47" s="31"/>
      <c r="G47" s="31"/>
      <c r="H47" s="32"/>
      <c r="I47" s="32"/>
      <c r="J47" s="32"/>
      <c r="K47" s="33"/>
      <c r="L47" s="34"/>
      <c r="M47" s="34"/>
      <c r="N47" s="32"/>
      <c r="O47" s="32"/>
      <c r="P47" s="26" t="str">
        <f aca="false">IF(OR(B47="",H47="",I47="",J47=""),"",IF(F47="Long",1,IF(F47="Short",-1,0))*(I47-H47)*J47*IF(K47="",1,K47))</f>
        <v/>
      </c>
      <c r="Q47" s="26" t="str">
        <f aca="false">IF(P47="","",P47-N(L47)-N(M47))</f>
        <v/>
      </c>
      <c r="R47" s="26" t="str">
        <f aca="false">IF(OR(B47="",H47="",N47="",J47=""),"",ABS(H47-N47)*J47*IF(K47="",1,K47))</f>
        <v/>
      </c>
      <c r="S47" s="27" t="str">
        <f aca="false">IF(OR(Q47="",R47=""),"",IF(R47=0,"",Q47/R47))</f>
        <v/>
      </c>
      <c r="T47" s="20" t="str">
        <f aca="false">IF(Q47="","",IF(Q47&gt;0,"Win",IF(Q47&lt;0,"Loss","Breakeven")))</f>
        <v/>
      </c>
      <c r="U47" s="31"/>
      <c r="V47" s="31"/>
      <c r="W47" s="31"/>
      <c r="X47" s="29"/>
      <c r="Y47" s="29"/>
      <c r="Z47" s="20" t="str">
        <f aca="false">IF(B47="","",TEXT(B47,"yyyy-mm"))</f>
        <v/>
      </c>
      <c r="AA47" s="26" t="str">
        <f aca="false">IF(Q47="","",SUM($Q$4:Q47))</f>
        <v/>
      </c>
      <c r="AB47" s="26" t="str">
        <f aca="false">IF(AA47="","",MAX($AA$4:AA47))</f>
        <v/>
      </c>
      <c r="AC47" s="26" t="str">
        <f aca="false">IF(AA47="","",AA47-AB47)</f>
        <v/>
      </c>
    </row>
    <row r="48" customFormat="false" ht="16.5" hidden="false" customHeight="true" outlineLevel="0" collapsed="false">
      <c r="A48" s="20" t="str">
        <f aca="false">IF(B48="","",ROW()-3)</f>
        <v/>
      </c>
      <c r="B48" s="30"/>
      <c r="C48" s="31"/>
      <c r="D48" s="31"/>
      <c r="E48" s="31"/>
      <c r="F48" s="31"/>
      <c r="G48" s="31"/>
      <c r="H48" s="32"/>
      <c r="I48" s="32"/>
      <c r="J48" s="32"/>
      <c r="K48" s="33"/>
      <c r="L48" s="34"/>
      <c r="M48" s="34"/>
      <c r="N48" s="32"/>
      <c r="O48" s="32"/>
      <c r="P48" s="26" t="str">
        <f aca="false">IF(OR(B48="",H48="",I48="",J48=""),"",IF(F48="Long",1,IF(F48="Short",-1,0))*(I48-H48)*J48*IF(K48="",1,K48))</f>
        <v/>
      </c>
      <c r="Q48" s="26" t="str">
        <f aca="false">IF(P48="","",P48-N(L48)-N(M48))</f>
        <v/>
      </c>
      <c r="R48" s="26" t="str">
        <f aca="false">IF(OR(B48="",H48="",N48="",J48=""),"",ABS(H48-N48)*J48*IF(K48="",1,K48))</f>
        <v/>
      </c>
      <c r="S48" s="27" t="str">
        <f aca="false">IF(OR(Q48="",R48=""),"",IF(R48=0,"",Q48/R48))</f>
        <v/>
      </c>
      <c r="T48" s="20" t="str">
        <f aca="false">IF(Q48="","",IF(Q48&gt;0,"Win",IF(Q48&lt;0,"Loss","Breakeven")))</f>
        <v/>
      </c>
      <c r="U48" s="31"/>
      <c r="V48" s="31"/>
      <c r="W48" s="31"/>
      <c r="X48" s="29"/>
      <c r="Y48" s="29"/>
      <c r="Z48" s="20" t="str">
        <f aca="false">IF(B48="","",TEXT(B48,"yyyy-mm"))</f>
        <v/>
      </c>
      <c r="AA48" s="26" t="str">
        <f aca="false">IF(Q48="","",SUM($Q$4:Q48))</f>
        <v/>
      </c>
      <c r="AB48" s="26" t="str">
        <f aca="false">IF(AA48="","",MAX($AA$4:AA48))</f>
        <v/>
      </c>
      <c r="AC48" s="26" t="str">
        <f aca="false">IF(AA48="","",AA48-AB48)</f>
        <v/>
      </c>
    </row>
    <row r="49" customFormat="false" ht="16.5" hidden="false" customHeight="true" outlineLevel="0" collapsed="false">
      <c r="A49" s="20" t="str">
        <f aca="false">IF(B49="","",ROW()-3)</f>
        <v/>
      </c>
      <c r="B49" s="30"/>
      <c r="C49" s="31"/>
      <c r="D49" s="31"/>
      <c r="E49" s="31"/>
      <c r="F49" s="31"/>
      <c r="G49" s="31"/>
      <c r="H49" s="32"/>
      <c r="I49" s="32"/>
      <c r="J49" s="32"/>
      <c r="K49" s="33"/>
      <c r="L49" s="34"/>
      <c r="M49" s="34"/>
      <c r="N49" s="32"/>
      <c r="O49" s="32"/>
      <c r="P49" s="26" t="str">
        <f aca="false">IF(OR(B49="",H49="",I49="",J49=""),"",IF(F49="Long",1,IF(F49="Short",-1,0))*(I49-H49)*J49*IF(K49="",1,K49))</f>
        <v/>
      </c>
      <c r="Q49" s="26" t="str">
        <f aca="false">IF(P49="","",P49-N(L49)-N(M49))</f>
        <v/>
      </c>
      <c r="R49" s="26" t="str">
        <f aca="false">IF(OR(B49="",H49="",N49="",J49=""),"",ABS(H49-N49)*J49*IF(K49="",1,K49))</f>
        <v/>
      </c>
      <c r="S49" s="27" t="str">
        <f aca="false">IF(OR(Q49="",R49=""),"",IF(R49=0,"",Q49/R49))</f>
        <v/>
      </c>
      <c r="T49" s="20" t="str">
        <f aca="false">IF(Q49="","",IF(Q49&gt;0,"Win",IF(Q49&lt;0,"Loss","Breakeven")))</f>
        <v/>
      </c>
      <c r="U49" s="31"/>
      <c r="V49" s="31"/>
      <c r="W49" s="31"/>
      <c r="X49" s="29"/>
      <c r="Y49" s="29"/>
      <c r="Z49" s="20" t="str">
        <f aca="false">IF(B49="","",TEXT(B49,"yyyy-mm"))</f>
        <v/>
      </c>
      <c r="AA49" s="26" t="str">
        <f aca="false">IF(Q49="","",SUM($Q$4:Q49))</f>
        <v/>
      </c>
      <c r="AB49" s="26" t="str">
        <f aca="false">IF(AA49="","",MAX($AA$4:AA49))</f>
        <v/>
      </c>
      <c r="AC49" s="26" t="str">
        <f aca="false">IF(AA49="","",AA49-AB49)</f>
        <v/>
      </c>
    </row>
    <row r="50" customFormat="false" ht="16.5" hidden="false" customHeight="true" outlineLevel="0" collapsed="false">
      <c r="A50" s="20" t="str">
        <f aca="false">IF(B50="","",ROW()-3)</f>
        <v/>
      </c>
      <c r="B50" s="30"/>
      <c r="C50" s="31"/>
      <c r="D50" s="31"/>
      <c r="E50" s="31"/>
      <c r="F50" s="31"/>
      <c r="G50" s="31"/>
      <c r="H50" s="32"/>
      <c r="I50" s="32"/>
      <c r="J50" s="32"/>
      <c r="K50" s="33"/>
      <c r="L50" s="34"/>
      <c r="M50" s="34"/>
      <c r="N50" s="32"/>
      <c r="O50" s="32"/>
      <c r="P50" s="26" t="str">
        <f aca="false">IF(OR(B50="",H50="",I50="",J50=""),"",IF(F50="Long",1,IF(F50="Short",-1,0))*(I50-H50)*J50*IF(K50="",1,K50))</f>
        <v/>
      </c>
      <c r="Q50" s="26" t="str">
        <f aca="false">IF(P50="","",P50-N(L50)-N(M50))</f>
        <v/>
      </c>
      <c r="R50" s="26" t="str">
        <f aca="false">IF(OR(B50="",H50="",N50="",J50=""),"",ABS(H50-N50)*J50*IF(K50="",1,K50))</f>
        <v/>
      </c>
      <c r="S50" s="27" t="str">
        <f aca="false">IF(OR(Q50="",R50=""),"",IF(R50=0,"",Q50/R50))</f>
        <v/>
      </c>
      <c r="T50" s="20" t="str">
        <f aca="false">IF(Q50="","",IF(Q50&gt;0,"Win",IF(Q50&lt;0,"Loss","Breakeven")))</f>
        <v/>
      </c>
      <c r="U50" s="31"/>
      <c r="V50" s="31"/>
      <c r="W50" s="31"/>
      <c r="X50" s="29"/>
      <c r="Y50" s="29"/>
      <c r="Z50" s="20" t="str">
        <f aca="false">IF(B50="","",TEXT(B50,"yyyy-mm"))</f>
        <v/>
      </c>
      <c r="AA50" s="26" t="str">
        <f aca="false">IF(Q50="","",SUM($Q$4:Q50))</f>
        <v/>
      </c>
      <c r="AB50" s="26" t="str">
        <f aca="false">IF(AA50="","",MAX($AA$4:AA50))</f>
        <v/>
      </c>
      <c r="AC50" s="26" t="str">
        <f aca="false">IF(AA50="","",AA50-AB50)</f>
        <v/>
      </c>
    </row>
    <row r="51" customFormat="false" ht="16.5" hidden="false" customHeight="true" outlineLevel="0" collapsed="false">
      <c r="A51" s="20" t="str">
        <f aca="false">IF(B51="","",ROW()-3)</f>
        <v/>
      </c>
      <c r="B51" s="30"/>
      <c r="C51" s="31"/>
      <c r="D51" s="31"/>
      <c r="E51" s="31"/>
      <c r="F51" s="31"/>
      <c r="G51" s="31"/>
      <c r="H51" s="32"/>
      <c r="I51" s="32"/>
      <c r="J51" s="32"/>
      <c r="K51" s="33"/>
      <c r="L51" s="34"/>
      <c r="M51" s="34"/>
      <c r="N51" s="32"/>
      <c r="O51" s="32"/>
      <c r="P51" s="26" t="str">
        <f aca="false">IF(OR(B51="",H51="",I51="",J51=""),"",IF(F51="Long",1,IF(F51="Short",-1,0))*(I51-H51)*J51*IF(K51="",1,K51))</f>
        <v/>
      </c>
      <c r="Q51" s="26" t="str">
        <f aca="false">IF(P51="","",P51-N(L51)-N(M51))</f>
        <v/>
      </c>
      <c r="R51" s="26" t="str">
        <f aca="false">IF(OR(B51="",H51="",N51="",J51=""),"",ABS(H51-N51)*J51*IF(K51="",1,K51))</f>
        <v/>
      </c>
      <c r="S51" s="27" t="str">
        <f aca="false">IF(OR(Q51="",R51=""),"",IF(R51=0,"",Q51/R51))</f>
        <v/>
      </c>
      <c r="T51" s="20" t="str">
        <f aca="false">IF(Q51="","",IF(Q51&gt;0,"Win",IF(Q51&lt;0,"Loss","Breakeven")))</f>
        <v/>
      </c>
      <c r="U51" s="31"/>
      <c r="V51" s="31"/>
      <c r="W51" s="31"/>
      <c r="X51" s="29"/>
      <c r="Y51" s="29"/>
      <c r="Z51" s="20" t="str">
        <f aca="false">IF(B51="","",TEXT(B51,"yyyy-mm"))</f>
        <v/>
      </c>
      <c r="AA51" s="26" t="str">
        <f aca="false">IF(Q51="","",SUM($Q$4:Q51))</f>
        <v/>
      </c>
      <c r="AB51" s="26" t="str">
        <f aca="false">IF(AA51="","",MAX($AA$4:AA51))</f>
        <v/>
      </c>
      <c r="AC51" s="26" t="str">
        <f aca="false">IF(AA51="","",AA51-AB51)</f>
        <v/>
      </c>
    </row>
    <row r="52" customFormat="false" ht="16.5" hidden="false" customHeight="true" outlineLevel="0" collapsed="false">
      <c r="A52" s="20" t="str">
        <f aca="false">IF(B52="","",ROW()-3)</f>
        <v/>
      </c>
      <c r="B52" s="30"/>
      <c r="C52" s="31"/>
      <c r="D52" s="31"/>
      <c r="E52" s="31"/>
      <c r="F52" s="31"/>
      <c r="G52" s="31"/>
      <c r="H52" s="32"/>
      <c r="I52" s="32"/>
      <c r="J52" s="32"/>
      <c r="K52" s="33"/>
      <c r="L52" s="34"/>
      <c r="M52" s="34"/>
      <c r="N52" s="32"/>
      <c r="O52" s="32"/>
      <c r="P52" s="26" t="str">
        <f aca="false">IF(OR(B52="",H52="",I52="",J52=""),"",IF(F52="Long",1,IF(F52="Short",-1,0))*(I52-H52)*J52*IF(K52="",1,K52))</f>
        <v/>
      </c>
      <c r="Q52" s="26" t="str">
        <f aca="false">IF(P52="","",P52-N(L52)-N(M52))</f>
        <v/>
      </c>
      <c r="R52" s="26" t="str">
        <f aca="false">IF(OR(B52="",H52="",N52="",J52=""),"",ABS(H52-N52)*J52*IF(K52="",1,K52))</f>
        <v/>
      </c>
      <c r="S52" s="27" t="str">
        <f aca="false">IF(OR(Q52="",R52=""),"",IF(R52=0,"",Q52/R52))</f>
        <v/>
      </c>
      <c r="T52" s="20" t="str">
        <f aca="false">IF(Q52="","",IF(Q52&gt;0,"Win",IF(Q52&lt;0,"Loss","Breakeven")))</f>
        <v/>
      </c>
      <c r="U52" s="31"/>
      <c r="V52" s="31"/>
      <c r="W52" s="31"/>
      <c r="X52" s="29"/>
      <c r="Y52" s="29"/>
      <c r="Z52" s="20" t="str">
        <f aca="false">IF(B52="","",TEXT(B52,"yyyy-mm"))</f>
        <v/>
      </c>
      <c r="AA52" s="26" t="str">
        <f aca="false">IF(Q52="","",SUM($Q$4:Q52))</f>
        <v/>
      </c>
      <c r="AB52" s="26" t="str">
        <f aca="false">IF(AA52="","",MAX($AA$4:AA52))</f>
        <v/>
      </c>
      <c r="AC52" s="26" t="str">
        <f aca="false">IF(AA52="","",AA52-AB52)</f>
        <v/>
      </c>
    </row>
    <row r="53" customFormat="false" ht="16.5" hidden="false" customHeight="true" outlineLevel="0" collapsed="false">
      <c r="A53" s="20" t="str">
        <f aca="false">IF(B53="","",ROW()-3)</f>
        <v/>
      </c>
      <c r="B53" s="30"/>
      <c r="C53" s="31"/>
      <c r="D53" s="31"/>
      <c r="E53" s="31"/>
      <c r="F53" s="31"/>
      <c r="G53" s="31"/>
      <c r="H53" s="32"/>
      <c r="I53" s="32"/>
      <c r="J53" s="32"/>
      <c r="K53" s="33"/>
      <c r="L53" s="34"/>
      <c r="M53" s="34"/>
      <c r="N53" s="32"/>
      <c r="O53" s="32"/>
      <c r="P53" s="26" t="str">
        <f aca="false">IF(OR(B53="",H53="",I53="",J53=""),"",IF(F53="Long",1,IF(F53="Short",-1,0))*(I53-H53)*J53*IF(K53="",1,K53))</f>
        <v/>
      </c>
      <c r="Q53" s="26" t="str">
        <f aca="false">IF(P53="","",P53-N(L53)-N(M53))</f>
        <v/>
      </c>
      <c r="R53" s="26" t="str">
        <f aca="false">IF(OR(B53="",H53="",N53="",J53=""),"",ABS(H53-N53)*J53*IF(K53="",1,K53))</f>
        <v/>
      </c>
      <c r="S53" s="27" t="str">
        <f aca="false">IF(OR(Q53="",R53=""),"",IF(R53=0,"",Q53/R53))</f>
        <v/>
      </c>
      <c r="T53" s="20" t="str">
        <f aca="false">IF(Q53="","",IF(Q53&gt;0,"Win",IF(Q53&lt;0,"Loss","Breakeven")))</f>
        <v/>
      </c>
      <c r="U53" s="31"/>
      <c r="V53" s="31"/>
      <c r="W53" s="31"/>
      <c r="X53" s="29"/>
      <c r="Y53" s="29"/>
      <c r="Z53" s="20" t="str">
        <f aca="false">IF(B53="","",TEXT(B53,"yyyy-mm"))</f>
        <v/>
      </c>
      <c r="AA53" s="26" t="str">
        <f aca="false">IF(Q53="","",SUM($Q$4:Q53))</f>
        <v/>
      </c>
      <c r="AB53" s="26" t="str">
        <f aca="false">IF(AA53="","",MAX($AA$4:AA53))</f>
        <v/>
      </c>
      <c r="AC53" s="26" t="str">
        <f aca="false">IF(AA53="","",AA53-AB53)</f>
        <v/>
      </c>
    </row>
    <row r="54" customFormat="false" ht="16.5" hidden="false" customHeight="true" outlineLevel="0" collapsed="false">
      <c r="A54" s="20" t="str">
        <f aca="false">IF(B54="","",ROW()-3)</f>
        <v/>
      </c>
      <c r="B54" s="30"/>
      <c r="C54" s="31"/>
      <c r="D54" s="31"/>
      <c r="E54" s="31"/>
      <c r="F54" s="31"/>
      <c r="G54" s="31"/>
      <c r="H54" s="32"/>
      <c r="I54" s="32"/>
      <c r="J54" s="32"/>
      <c r="K54" s="33"/>
      <c r="L54" s="34"/>
      <c r="M54" s="34"/>
      <c r="N54" s="32"/>
      <c r="O54" s="32"/>
      <c r="P54" s="26" t="str">
        <f aca="false">IF(OR(B54="",H54="",I54="",J54=""),"",IF(F54="Long",1,IF(F54="Short",-1,0))*(I54-H54)*J54*IF(K54="",1,K54))</f>
        <v/>
      </c>
      <c r="Q54" s="26" t="str">
        <f aca="false">IF(P54="","",P54-N(L54)-N(M54))</f>
        <v/>
      </c>
      <c r="R54" s="26" t="str">
        <f aca="false">IF(OR(B54="",H54="",N54="",J54=""),"",ABS(H54-N54)*J54*IF(K54="",1,K54))</f>
        <v/>
      </c>
      <c r="S54" s="27" t="str">
        <f aca="false">IF(OR(Q54="",R54=""),"",IF(R54=0,"",Q54/R54))</f>
        <v/>
      </c>
      <c r="T54" s="20" t="str">
        <f aca="false">IF(Q54="","",IF(Q54&gt;0,"Win",IF(Q54&lt;0,"Loss","Breakeven")))</f>
        <v/>
      </c>
      <c r="U54" s="31"/>
      <c r="V54" s="31"/>
      <c r="W54" s="31"/>
      <c r="X54" s="29"/>
      <c r="Y54" s="29"/>
      <c r="Z54" s="20" t="str">
        <f aca="false">IF(B54="","",TEXT(B54,"yyyy-mm"))</f>
        <v/>
      </c>
      <c r="AA54" s="26" t="str">
        <f aca="false">IF(Q54="","",SUM($Q$4:Q54))</f>
        <v/>
      </c>
      <c r="AB54" s="26" t="str">
        <f aca="false">IF(AA54="","",MAX($AA$4:AA54))</f>
        <v/>
      </c>
      <c r="AC54" s="26" t="str">
        <f aca="false">IF(AA54="","",AA54-AB54)</f>
        <v/>
      </c>
    </row>
    <row r="55" customFormat="false" ht="16.5" hidden="false" customHeight="true" outlineLevel="0" collapsed="false">
      <c r="A55" s="20" t="str">
        <f aca="false">IF(B55="","",ROW()-3)</f>
        <v/>
      </c>
      <c r="B55" s="30"/>
      <c r="C55" s="31"/>
      <c r="D55" s="31"/>
      <c r="E55" s="31"/>
      <c r="F55" s="31"/>
      <c r="G55" s="31"/>
      <c r="H55" s="32"/>
      <c r="I55" s="32"/>
      <c r="J55" s="32"/>
      <c r="K55" s="33"/>
      <c r="L55" s="34"/>
      <c r="M55" s="34"/>
      <c r="N55" s="32"/>
      <c r="O55" s="32"/>
      <c r="P55" s="26" t="str">
        <f aca="false">IF(OR(B55="",H55="",I55="",J55=""),"",IF(F55="Long",1,IF(F55="Short",-1,0))*(I55-H55)*J55*IF(K55="",1,K55))</f>
        <v/>
      </c>
      <c r="Q55" s="26" t="str">
        <f aca="false">IF(P55="","",P55-N(L55)-N(M55))</f>
        <v/>
      </c>
      <c r="R55" s="26" t="str">
        <f aca="false">IF(OR(B55="",H55="",N55="",J55=""),"",ABS(H55-N55)*J55*IF(K55="",1,K55))</f>
        <v/>
      </c>
      <c r="S55" s="27" t="str">
        <f aca="false">IF(OR(Q55="",R55=""),"",IF(R55=0,"",Q55/R55))</f>
        <v/>
      </c>
      <c r="T55" s="20" t="str">
        <f aca="false">IF(Q55="","",IF(Q55&gt;0,"Win",IF(Q55&lt;0,"Loss","Breakeven")))</f>
        <v/>
      </c>
      <c r="U55" s="31"/>
      <c r="V55" s="31"/>
      <c r="W55" s="31"/>
      <c r="X55" s="29"/>
      <c r="Y55" s="29"/>
      <c r="Z55" s="20" t="str">
        <f aca="false">IF(B55="","",TEXT(B55,"yyyy-mm"))</f>
        <v/>
      </c>
      <c r="AA55" s="26" t="str">
        <f aca="false">IF(Q55="","",SUM($Q$4:Q55))</f>
        <v/>
      </c>
      <c r="AB55" s="26" t="str">
        <f aca="false">IF(AA55="","",MAX($AA$4:AA55))</f>
        <v/>
      </c>
      <c r="AC55" s="26" t="str">
        <f aca="false">IF(AA55="","",AA55-AB55)</f>
        <v/>
      </c>
    </row>
    <row r="56" customFormat="false" ht="16.5" hidden="false" customHeight="true" outlineLevel="0" collapsed="false">
      <c r="A56" s="20" t="str">
        <f aca="false">IF(B56="","",ROW()-3)</f>
        <v/>
      </c>
      <c r="B56" s="30"/>
      <c r="C56" s="31"/>
      <c r="D56" s="31"/>
      <c r="E56" s="31"/>
      <c r="F56" s="31"/>
      <c r="G56" s="31"/>
      <c r="H56" s="32"/>
      <c r="I56" s="32"/>
      <c r="J56" s="32"/>
      <c r="K56" s="33"/>
      <c r="L56" s="34"/>
      <c r="M56" s="34"/>
      <c r="N56" s="32"/>
      <c r="O56" s="32"/>
      <c r="P56" s="26" t="str">
        <f aca="false">IF(OR(B56="",H56="",I56="",J56=""),"",IF(F56="Long",1,IF(F56="Short",-1,0))*(I56-H56)*J56*IF(K56="",1,K56))</f>
        <v/>
      </c>
      <c r="Q56" s="26" t="str">
        <f aca="false">IF(P56="","",P56-N(L56)-N(M56))</f>
        <v/>
      </c>
      <c r="R56" s="26" t="str">
        <f aca="false">IF(OR(B56="",H56="",N56="",J56=""),"",ABS(H56-N56)*J56*IF(K56="",1,K56))</f>
        <v/>
      </c>
      <c r="S56" s="27" t="str">
        <f aca="false">IF(OR(Q56="",R56=""),"",IF(R56=0,"",Q56/R56))</f>
        <v/>
      </c>
      <c r="T56" s="20" t="str">
        <f aca="false">IF(Q56="","",IF(Q56&gt;0,"Win",IF(Q56&lt;0,"Loss","Breakeven")))</f>
        <v/>
      </c>
      <c r="U56" s="31"/>
      <c r="V56" s="31"/>
      <c r="W56" s="31"/>
      <c r="X56" s="29"/>
      <c r="Y56" s="29"/>
      <c r="Z56" s="20" t="str">
        <f aca="false">IF(B56="","",TEXT(B56,"yyyy-mm"))</f>
        <v/>
      </c>
      <c r="AA56" s="26" t="str">
        <f aca="false">IF(Q56="","",SUM($Q$4:Q56))</f>
        <v/>
      </c>
      <c r="AB56" s="26" t="str">
        <f aca="false">IF(AA56="","",MAX($AA$4:AA56))</f>
        <v/>
      </c>
      <c r="AC56" s="26" t="str">
        <f aca="false">IF(AA56="","",AA56-AB56)</f>
        <v/>
      </c>
    </row>
    <row r="57" customFormat="false" ht="16.5" hidden="false" customHeight="true" outlineLevel="0" collapsed="false">
      <c r="A57" s="20" t="str">
        <f aca="false">IF(B57="","",ROW()-3)</f>
        <v/>
      </c>
      <c r="B57" s="30"/>
      <c r="C57" s="31"/>
      <c r="D57" s="31"/>
      <c r="E57" s="31"/>
      <c r="F57" s="31"/>
      <c r="G57" s="31"/>
      <c r="H57" s="32"/>
      <c r="I57" s="32"/>
      <c r="J57" s="32"/>
      <c r="K57" s="33"/>
      <c r="L57" s="34"/>
      <c r="M57" s="34"/>
      <c r="N57" s="32"/>
      <c r="O57" s="32"/>
      <c r="P57" s="26" t="str">
        <f aca="false">IF(OR(B57="",H57="",I57="",J57=""),"",IF(F57="Long",1,IF(F57="Short",-1,0))*(I57-H57)*J57*IF(K57="",1,K57))</f>
        <v/>
      </c>
      <c r="Q57" s="26" t="str">
        <f aca="false">IF(P57="","",P57-N(L57)-N(M57))</f>
        <v/>
      </c>
      <c r="R57" s="26" t="str">
        <f aca="false">IF(OR(B57="",H57="",N57="",J57=""),"",ABS(H57-N57)*J57*IF(K57="",1,K57))</f>
        <v/>
      </c>
      <c r="S57" s="27" t="str">
        <f aca="false">IF(OR(Q57="",R57=""),"",IF(R57=0,"",Q57/R57))</f>
        <v/>
      </c>
      <c r="T57" s="20" t="str">
        <f aca="false">IF(Q57="","",IF(Q57&gt;0,"Win",IF(Q57&lt;0,"Loss","Breakeven")))</f>
        <v/>
      </c>
      <c r="U57" s="31"/>
      <c r="V57" s="31"/>
      <c r="W57" s="31"/>
      <c r="X57" s="29"/>
      <c r="Y57" s="29"/>
      <c r="Z57" s="20" t="str">
        <f aca="false">IF(B57="","",TEXT(B57,"yyyy-mm"))</f>
        <v/>
      </c>
      <c r="AA57" s="26" t="str">
        <f aca="false">IF(Q57="","",SUM($Q$4:Q57))</f>
        <v/>
      </c>
      <c r="AB57" s="26" t="str">
        <f aca="false">IF(AA57="","",MAX($AA$4:AA57))</f>
        <v/>
      </c>
      <c r="AC57" s="26" t="str">
        <f aca="false">IF(AA57="","",AA57-AB57)</f>
        <v/>
      </c>
    </row>
    <row r="58" customFormat="false" ht="16.5" hidden="false" customHeight="true" outlineLevel="0" collapsed="false">
      <c r="A58" s="20" t="str">
        <f aca="false">IF(B58="","",ROW()-3)</f>
        <v/>
      </c>
      <c r="B58" s="30"/>
      <c r="C58" s="31"/>
      <c r="D58" s="31"/>
      <c r="E58" s="31"/>
      <c r="F58" s="31"/>
      <c r="G58" s="31"/>
      <c r="H58" s="32"/>
      <c r="I58" s="32"/>
      <c r="J58" s="32"/>
      <c r="K58" s="33"/>
      <c r="L58" s="34"/>
      <c r="M58" s="34"/>
      <c r="N58" s="32"/>
      <c r="O58" s="32"/>
      <c r="P58" s="26" t="str">
        <f aca="false">IF(OR(B58="",H58="",I58="",J58=""),"",IF(F58="Long",1,IF(F58="Short",-1,0))*(I58-H58)*J58*IF(K58="",1,K58))</f>
        <v/>
      </c>
      <c r="Q58" s="26" t="str">
        <f aca="false">IF(P58="","",P58-N(L58)-N(M58))</f>
        <v/>
      </c>
      <c r="R58" s="26" t="str">
        <f aca="false">IF(OR(B58="",H58="",N58="",J58=""),"",ABS(H58-N58)*J58*IF(K58="",1,K58))</f>
        <v/>
      </c>
      <c r="S58" s="27" t="str">
        <f aca="false">IF(OR(Q58="",R58=""),"",IF(R58=0,"",Q58/R58))</f>
        <v/>
      </c>
      <c r="T58" s="20" t="str">
        <f aca="false">IF(Q58="","",IF(Q58&gt;0,"Win",IF(Q58&lt;0,"Loss","Breakeven")))</f>
        <v/>
      </c>
      <c r="U58" s="31"/>
      <c r="V58" s="31"/>
      <c r="W58" s="31"/>
      <c r="X58" s="29"/>
      <c r="Y58" s="29"/>
      <c r="Z58" s="20" t="str">
        <f aca="false">IF(B58="","",TEXT(B58,"yyyy-mm"))</f>
        <v/>
      </c>
      <c r="AA58" s="26" t="str">
        <f aca="false">IF(Q58="","",SUM($Q$4:Q58))</f>
        <v/>
      </c>
      <c r="AB58" s="26" t="str">
        <f aca="false">IF(AA58="","",MAX($AA$4:AA58))</f>
        <v/>
      </c>
      <c r="AC58" s="26" t="str">
        <f aca="false">IF(AA58="","",AA58-AB58)</f>
        <v/>
      </c>
    </row>
    <row r="59" customFormat="false" ht="16.5" hidden="false" customHeight="true" outlineLevel="0" collapsed="false">
      <c r="A59" s="20" t="str">
        <f aca="false">IF(B59="","",ROW()-3)</f>
        <v/>
      </c>
      <c r="B59" s="30"/>
      <c r="C59" s="31"/>
      <c r="D59" s="31"/>
      <c r="E59" s="31"/>
      <c r="F59" s="31"/>
      <c r="G59" s="31"/>
      <c r="H59" s="32"/>
      <c r="I59" s="32"/>
      <c r="J59" s="32"/>
      <c r="K59" s="33"/>
      <c r="L59" s="34"/>
      <c r="M59" s="34"/>
      <c r="N59" s="32"/>
      <c r="O59" s="32"/>
      <c r="P59" s="26" t="str">
        <f aca="false">IF(OR(B59="",H59="",I59="",J59=""),"",IF(F59="Long",1,IF(F59="Short",-1,0))*(I59-H59)*J59*IF(K59="",1,K59))</f>
        <v/>
      </c>
      <c r="Q59" s="26" t="str">
        <f aca="false">IF(P59="","",P59-N(L59)-N(M59))</f>
        <v/>
      </c>
      <c r="R59" s="26" t="str">
        <f aca="false">IF(OR(B59="",H59="",N59="",J59=""),"",ABS(H59-N59)*J59*IF(K59="",1,K59))</f>
        <v/>
      </c>
      <c r="S59" s="27" t="str">
        <f aca="false">IF(OR(Q59="",R59=""),"",IF(R59=0,"",Q59/R59))</f>
        <v/>
      </c>
      <c r="T59" s="20" t="str">
        <f aca="false">IF(Q59="","",IF(Q59&gt;0,"Win",IF(Q59&lt;0,"Loss","Breakeven")))</f>
        <v/>
      </c>
      <c r="U59" s="31"/>
      <c r="V59" s="31"/>
      <c r="W59" s="31"/>
      <c r="X59" s="29"/>
      <c r="Y59" s="29"/>
      <c r="Z59" s="20" t="str">
        <f aca="false">IF(B59="","",TEXT(B59,"yyyy-mm"))</f>
        <v/>
      </c>
      <c r="AA59" s="26" t="str">
        <f aca="false">IF(Q59="","",SUM($Q$4:Q59))</f>
        <v/>
      </c>
      <c r="AB59" s="26" t="str">
        <f aca="false">IF(AA59="","",MAX($AA$4:AA59))</f>
        <v/>
      </c>
      <c r="AC59" s="26" t="str">
        <f aca="false">IF(AA59="","",AA59-AB59)</f>
        <v/>
      </c>
    </row>
    <row r="60" customFormat="false" ht="16.5" hidden="false" customHeight="true" outlineLevel="0" collapsed="false">
      <c r="A60" s="20" t="str">
        <f aca="false">IF(B60="","",ROW()-3)</f>
        <v/>
      </c>
      <c r="B60" s="30"/>
      <c r="C60" s="31"/>
      <c r="D60" s="31"/>
      <c r="E60" s="31"/>
      <c r="F60" s="31"/>
      <c r="G60" s="31"/>
      <c r="H60" s="32"/>
      <c r="I60" s="32"/>
      <c r="J60" s="32"/>
      <c r="K60" s="33"/>
      <c r="L60" s="34"/>
      <c r="M60" s="34"/>
      <c r="N60" s="32"/>
      <c r="O60" s="32"/>
      <c r="P60" s="26" t="str">
        <f aca="false">IF(OR(B60="",H60="",I60="",J60=""),"",IF(F60="Long",1,IF(F60="Short",-1,0))*(I60-H60)*J60*IF(K60="",1,K60))</f>
        <v/>
      </c>
      <c r="Q60" s="26" t="str">
        <f aca="false">IF(P60="","",P60-N(L60)-N(M60))</f>
        <v/>
      </c>
      <c r="R60" s="26" t="str">
        <f aca="false">IF(OR(B60="",H60="",N60="",J60=""),"",ABS(H60-N60)*J60*IF(K60="",1,K60))</f>
        <v/>
      </c>
      <c r="S60" s="27" t="str">
        <f aca="false">IF(OR(Q60="",R60=""),"",IF(R60=0,"",Q60/R60))</f>
        <v/>
      </c>
      <c r="T60" s="20" t="str">
        <f aca="false">IF(Q60="","",IF(Q60&gt;0,"Win",IF(Q60&lt;0,"Loss","Breakeven")))</f>
        <v/>
      </c>
      <c r="U60" s="31"/>
      <c r="V60" s="31"/>
      <c r="W60" s="31"/>
      <c r="X60" s="29"/>
      <c r="Y60" s="29"/>
      <c r="Z60" s="20" t="str">
        <f aca="false">IF(B60="","",TEXT(B60,"yyyy-mm"))</f>
        <v/>
      </c>
      <c r="AA60" s="26" t="str">
        <f aca="false">IF(Q60="","",SUM($Q$4:Q60))</f>
        <v/>
      </c>
      <c r="AB60" s="26" t="str">
        <f aca="false">IF(AA60="","",MAX($AA$4:AA60))</f>
        <v/>
      </c>
      <c r="AC60" s="26" t="str">
        <f aca="false">IF(AA60="","",AA60-AB60)</f>
        <v/>
      </c>
    </row>
    <row r="61" customFormat="false" ht="16.5" hidden="false" customHeight="true" outlineLevel="0" collapsed="false">
      <c r="A61" s="20" t="str">
        <f aca="false">IF(B61="","",ROW()-3)</f>
        <v/>
      </c>
      <c r="B61" s="30"/>
      <c r="C61" s="31"/>
      <c r="D61" s="31"/>
      <c r="E61" s="31"/>
      <c r="F61" s="31"/>
      <c r="G61" s="31"/>
      <c r="H61" s="32"/>
      <c r="I61" s="32"/>
      <c r="J61" s="32"/>
      <c r="K61" s="33"/>
      <c r="L61" s="34"/>
      <c r="M61" s="34"/>
      <c r="N61" s="32"/>
      <c r="O61" s="32"/>
      <c r="P61" s="26" t="str">
        <f aca="false">IF(OR(B61="",H61="",I61="",J61=""),"",IF(F61="Long",1,IF(F61="Short",-1,0))*(I61-H61)*J61*IF(K61="",1,K61))</f>
        <v/>
      </c>
      <c r="Q61" s="26" t="str">
        <f aca="false">IF(P61="","",P61-N(L61)-N(M61))</f>
        <v/>
      </c>
      <c r="R61" s="26" t="str">
        <f aca="false">IF(OR(B61="",H61="",N61="",J61=""),"",ABS(H61-N61)*J61*IF(K61="",1,K61))</f>
        <v/>
      </c>
      <c r="S61" s="27" t="str">
        <f aca="false">IF(OR(Q61="",R61=""),"",IF(R61=0,"",Q61/R61))</f>
        <v/>
      </c>
      <c r="T61" s="20" t="str">
        <f aca="false">IF(Q61="","",IF(Q61&gt;0,"Win",IF(Q61&lt;0,"Loss","Breakeven")))</f>
        <v/>
      </c>
      <c r="U61" s="31"/>
      <c r="V61" s="31"/>
      <c r="W61" s="31"/>
      <c r="X61" s="29"/>
      <c r="Y61" s="29"/>
      <c r="Z61" s="20" t="str">
        <f aca="false">IF(B61="","",TEXT(B61,"yyyy-mm"))</f>
        <v/>
      </c>
      <c r="AA61" s="26" t="str">
        <f aca="false">IF(Q61="","",SUM($Q$4:Q61))</f>
        <v/>
      </c>
      <c r="AB61" s="26" t="str">
        <f aca="false">IF(AA61="","",MAX($AA$4:AA61))</f>
        <v/>
      </c>
      <c r="AC61" s="26" t="str">
        <f aca="false">IF(AA61="","",AA61-AB61)</f>
        <v/>
      </c>
    </row>
    <row r="62" customFormat="false" ht="16.5" hidden="false" customHeight="true" outlineLevel="0" collapsed="false">
      <c r="A62" s="20" t="str">
        <f aca="false">IF(B62="","",ROW()-3)</f>
        <v/>
      </c>
      <c r="B62" s="30"/>
      <c r="C62" s="31"/>
      <c r="D62" s="31"/>
      <c r="E62" s="31"/>
      <c r="F62" s="31"/>
      <c r="G62" s="31"/>
      <c r="H62" s="32"/>
      <c r="I62" s="32"/>
      <c r="J62" s="32"/>
      <c r="K62" s="33"/>
      <c r="L62" s="34"/>
      <c r="M62" s="34"/>
      <c r="N62" s="32"/>
      <c r="O62" s="32"/>
      <c r="P62" s="26" t="str">
        <f aca="false">IF(OR(B62="",H62="",I62="",J62=""),"",IF(F62="Long",1,IF(F62="Short",-1,0))*(I62-H62)*J62*IF(K62="",1,K62))</f>
        <v/>
      </c>
      <c r="Q62" s="26" t="str">
        <f aca="false">IF(P62="","",P62-N(L62)-N(M62))</f>
        <v/>
      </c>
      <c r="R62" s="26" t="str">
        <f aca="false">IF(OR(B62="",H62="",N62="",J62=""),"",ABS(H62-N62)*J62*IF(K62="",1,K62))</f>
        <v/>
      </c>
      <c r="S62" s="27" t="str">
        <f aca="false">IF(OR(Q62="",R62=""),"",IF(R62=0,"",Q62/R62))</f>
        <v/>
      </c>
      <c r="T62" s="20" t="str">
        <f aca="false">IF(Q62="","",IF(Q62&gt;0,"Win",IF(Q62&lt;0,"Loss","Breakeven")))</f>
        <v/>
      </c>
      <c r="U62" s="31"/>
      <c r="V62" s="31"/>
      <c r="W62" s="31"/>
      <c r="X62" s="29"/>
      <c r="Y62" s="29"/>
      <c r="Z62" s="20" t="str">
        <f aca="false">IF(B62="","",TEXT(B62,"yyyy-mm"))</f>
        <v/>
      </c>
      <c r="AA62" s="26" t="str">
        <f aca="false">IF(Q62="","",SUM($Q$4:Q62))</f>
        <v/>
      </c>
      <c r="AB62" s="26" t="str">
        <f aca="false">IF(AA62="","",MAX($AA$4:AA62))</f>
        <v/>
      </c>
      <c r="AC62" s="26" t="str">
        <f aca="false">IF(AA62="","",AA62-AB62)</f>
        <v/>
      </c>
    </row>
    <row r="63" customFormat="false" ht="16.5" hidden="false" customHeight="true" outlineLevel="0" collapsed="false">
      <c r="A63" s="20" t="str">
        <f aca="false">IF(B63="","",ROW()-3)</f>
        <v/>
      </c>
      <c r="B63" s="30"/>
      <c r="C63" s="31"/>
      <c r="D63" s="31"/>
      <c r="E63" s="31"/>
      <c r="F63" s="31"/>
      <c r="G63" s="31"/>
      <c r="H63" s="32"/>
      <c r="I63" s="32"/>
      <c r="J63" s="32"/>
      <c r="K63" s="33"/>
      <c r="L63" s="34"/>
      <c r="M63" s="34"/>
      <c r="N63" s="32"/>
      <c r="O63" s="32"/>
      <c r="P63" s="26" t="str">
        <f aca="false">IF(OR(B63="",H63="",I63="",J63=""),"",IF(F63="Long",1,IF(F63="Short",-1,0))*(I63-H63)*J63*IF(K63="",1,K63))</f>
        <v/>
      </c>
      <c r="Q63" s="26" t="str">
        <f aca="false">IF(P63="","",P63-N(L63)-N(M63))</f>
        <v/>
      </c>
      <c r="R63" s="26" t="str">
        <f aca="false">IF(OR(B63="",H63="",N63="",J63=""),"",ABS(H63-N63)*J63*IF(K63="",1,K63))</f>
        <v/>
      </c>
      <c r="S63" s="27" t="str">
        <f aca="false">IF(OR(Q63="",R63=""),"",IF(R63=0,"",Q63/R63))</f>
        <v/>
      </c>
      <c r="T63" s="20" t="str">
        <f aca="false">IF(Q63="","",IF(Q63&gt;0,"Win",IF(Q63&lt;0,"Loss","Breakeven")))</f>
        <v/>
      </c>
      <c r="U63" s="31"/>
      <c r="V63" s="31"/>
      <c r="W63" s="31"/>
      <c r="X63" s="29"/>
      <c r="Y63" s="29"/>
      <c r="Z63" s="20" t="str">
        <f aca="false">IF(B63="","",TEXT(B63,"yyyy-mm"))</f>
        <v/>
      </c>
      <c r="AA63" s="26" t="str">
        <f aca="false">IF(Q63="","",SUM($Q$4:Q63))</f>
        <v/>
      </c>
      <c r="AB63" s="26" t="str">
        <f aca="false">IF(AA63="","",MAX($AA$4:AA63))</f>
        <v/>
      </c>
      <c r="AC63" s="26" t="str">
        <f aca="false">IF(AA63="","",AA63-AB63)</f>
        <v/>
      </c>
    </row>
    <row r="64" customFormat="false" ht="16.5" hidden="false" customHeight="true" outlineLevel="0" collapsed="false">
      <c r="A64" s="20" t="str">
        <f aca="false">IF(B64="","",ROW()-3)</f>
        <v/>
      </c>
      <c r="B64" s="30"/>
      <c r="C64" s="31"/>
      <c r="D64" s="31"/>
      <c r="E64" s="31"/>
      <c r="F64" s="31"/>
      <c r="G64" s="31"/>
      <c r="H64" s="32"/>
      <c r="I64" s="32"/>
      <c r="J64" s="32"/>
      <c r="K64" s="33"/>
      <c r="L64" s="34"/>
      <c r="M64" s="34"/>
      <c r="N64" s="32"/>
      <c r="O64" s="32"/>
      <c r="P64" s="26" t="str">
        <f aca="false">IF(OR(B64="",H64="",I64="",J64=""),"",IF(F64="Long",1,IF(F64="Short",-1,0))*(I64-H64)*J64*IF(K64="",1,K64))</f>
        <v/>
      </c>
      <c r="Q64" s="26" t="str">
        <f aca="false">IF(P64="","",P64-N(L64)-N(M64))</f>
        <v/>
      </c>
      <c r="R64" s="26" t="str">
        <f aca="false">IF(OR(B64="",H64="",N64="",J64=""),"",ABS(H64-N64)*J64*IF(K64="",1,K64))</f>
        <v/>
      </c>
      <c r="S64" s="27" t="str">
        <f aca="false">IF(OR(Q64="",R64=""),"",IF(R64=0,"",Q64/R64))</f>
        <v/>
      </c>
      <c r="T64" s="20" t="str">
        <f aca="false">IF(Q64="","",IF(Q64&gt;0,"Win",IF(Q64&lt;0,"Loss","Breakeven")))</f>
        <v/>
      </c>
      <c r="U64" s="31"/>
      <c r="V64" s="31"/>
      <c r="W64" s="31"/>
      <c r="X64" s="29"/>
      <c r="Y64" s="29"/>
      <c r="Z64" s="20" t="str">
        <f aca="false">IF(B64="","",TEXT(B64,"yyyy-mm"))</f>
        <v/>
      </c>
      <c r="AA64" s="26" t="str">
        <f aca="false">IF(Q64="","",SUM($Q$4:Q64))</f>
        <v/>
      </c>
      <c r="AB64" s="26" t="str">
        <f aca="false">IF(AA64="","",MAX($AA$4:AA64))</f>
        <v/>
      </c>
      <c r="AC64" s="26" t="str">
        <f aca="false">IF(AA64="","",AA64-AB64)</f>
        <v/>
      </c>
    </row>
    <row r="65" customFormat="false" ht="16.5" hidden="false" customHeight="true" outlineLevel="0" collapsed="false">
      <c r="A65" s="20" t="str">
        <f aca="false">IF(B65="","",ROW()-3)</f>
        <v/>
      </c>
      <c r="B65" s="30"/>
      <c r="C65" s="31"/>
      <c r="D65" s="31"/>
      <c r="E65" s="31"/>
      <c r="F65" s="31"/>
      <c r="G65" s="31"/>
      <c r="H65" s="32"/>
      <c r="I65" s="32"/>
      <c r="J65" s="32"/>
      <c r="K65" s="33"/>
      <c r="L65" s="34"/>
      <c r="M65" s="34"/>
      <c r="N65" s="32"/>
      <c r="O65" s="32"/>
      <c r="P65" s="26" t="str">
        <f aca="false">IF(OR(B65="",H65="",I65="",J65=""),"",IF(F65="Long",1,IF(F65="Short",-1,0))*(I65-H65)*J65*IF(K65="",1,K65))</f>
        <v/>
      </c>
      <c r="Q65" s="26" t="str">
        <f aca="false">IF(P65="","",P65-N(L65)-N(M65))</f>
        <v/>
      </c>
      <c r="R65" s="26" t="str">
        <f aca="false">IF(OR(B65="",H65="",N65="",J65=""),"",ABS(H65-N65)*J65*IF(K65="",1,K65))</f>
        <v/>
      </c>
      <c r="S65" s="27" t="str">
        <f aca="false">IF(OR(Q65="",R65=""),"",IF(R65=0,"",Q65/R65))</f>
        <v/>
      </c>
      <c r="T65" s="20" t="str">
        <f aca="false">IF(Q65="","",IF(Q65&gt;0,"Win",IF(Q65&lt;0,"Loss","Breakeven")))</f>
        <v/>
      </c>
      <c r="U65" s="31"/>
      <c r="V65" s="31"/>
      <c r="W65" s="31"/>
      <c r="X65" s="29"/>
      <c r="Y65" s="29"/>
      <c r="Z65" s="20" t="str">
        <f aca="false">IF(B65="","",TEXT(B65,"yyyy-mm"))</f>
        <v/>
      </c>
      <c r="AA65" s="26" t="str">
        <f aca="false">IF(Q65="","",SUM($Q$4:Q65))</f>
        <v/>
      </c>
      <c r="AB65" s="26" t="str">
        <f aca="false">IF(AA65="","",MAX($AA$4:AA65))</f>
        <v/>
      </c>
      <c r="AC65" s="26" t="str">
        <f aca="false">IF(AA65="","",AA65-AB65)</f>
        <v/>
      </c>
    </row>
    <row r="66" customFormat="false" ht="16.5" hidden="false" customHeight="true" outlineLevel="0" collapsed="false">
      <c r="A66" s="20" t="str">
        <f aca="false">IF(B66="","",ROW()-3)</f>
        <v/>
      </c>
      <c r="B66" s="30"/>
      <c r="C66" s="31"/>
      <c r="D66" s="31"/>
      <c r="E66" s="31"/>
      <c r="F66" s="31"/>
      <c r="G66" s="31"/>
      <c r="H66" s="32"/>
      <c r="I66" s="32"/>
      <c r="J66" s="32"/>
      <c r="K66" s="33"/>
      <c r="L66" s="34"/>
      <c r="M66" s="34"/>
      <c r="N66" s="32"/>
      <c r="O66" s="32"/>
      <c r="P66" s="26" t="str">
        <f aca="false">IF(OR(B66="",H66="",I66="",J66=""),"",IF(F66="Long",1,IF(F66="Short",-1,0))*(I66-H66)*J66*IF(K66="",1,K66))</f>
        <v/>
      </c>
      <c r="Q66" s="26" t="str">
        <f aca="false">IF(P66="","",P66-N(L66)-N(M66))</f>
        <v/>
      </c>
      <c r="R66" s="26" t="str">
        <f aca="false">IF(OR(B66="",H66="",N66="",J66=""),"",ABS(H66-N66)*J66*IF(K66="",1,K66))</f>
        <v/>
      </c>
      <c r="S66" s="27" t="str">
        <f aca="false">IF(OR(Q66="",R66=""),"",IF(R66=0,"",Q66/R66))</f>
        <v/>
      </c>
      <c r="T66" s="20" t="str">
        <f aca="false">IF(Q66="","",IF(Q66&gt;0,"Win",IF(Q66&lt;0,"Loss","Breakeven")))</f>
        <v/>
      </c>
      <c r="U66" s="31"/>
      <c r="V66" s="31"/>
      <c r="W66" s="31"/>
      <c r="X66" s="29"/>
      <c r="Y66" s="29"/>
      <c r="Z66" s="20" t="str">
        <f aca="false">IF(B66="","",TEXT(B66,"yyyy-mm"))</f>
        <v/>
      </c>
      <c r="AA66" s="26" t="str">
        <f aca="false">IF(Q66="","",SUM($Q$4:Q66))</f>
        <v/>
      </c>
      <c r="AB66" s="26" t="str">
        <f aca="false">IF(AA66="","",MAX($AA$4:AA66))</f>
        <v/>
      </c>
      <c r="AC66" s="26" t="str">
        <f aca="false">IF(AA66="","",AA66-AB66)</f>
        <v/>
      </c>
    </row>
    <row r="67" customFormat="false" ht="16.5" hidden="false" customHeight="true" outlineLevel="0" collapsed="false">
      <c r="A67" s="20" t="str">
        <f aca="false">IF(B67="","",ROW()-3)</f>
        <v/>
      </c>
      <c r="B67" s="30"/>
      <c r="C67" s="31"/>
      <c r="D67" s="31"/>
      <c r="E67" s="31"/>
      <c r="F67" s="31"/>
      <c r="G67" s="31"/>
      <c r="H67" s="32"/>
      <c r="I67" s="32"/>
      <c r="J67" s="32"/>
      <c r="K67" s="33"/>
      <c r="L67" s="34"/>
      <c r="M67" s="34"/>
      <c r="N67" s="32"/>
      <c r="O67" s="32"/>
      <c r="P67" s="26" t="str">
        <f aca="false">IF(OR(B67="",H67="",I67="",J67=""),"",IF(F67="Long",1,IF(F67="Short",-1,0))*(I67-H67)*J67*IF(K67="",1,K67))</f>
        <v/>
      </c>
      <c r="Q67" s="26" t="str">
        <f aca="false">IF(P67="","",P67-N(L67)-N(M67))</f>
        <v/>
      </c>
      <c r="R67" s="26" t="str">
        <f aca="false">IF(OR(B67="",H67="",N67="",J67=""),"",ABS(H67-N67)*J67*IF(K67="",1,K67))</f>
        <v/>
      </c>
      <c r="S67" s="27" t="str">
        <f aca="false">IF(OR(Q67="",R67=""),"",IF(R67=0,"",Q67/R67))</f>
        <v/>
      </c>
      <c r="T67" s="20" t="str">
        <f aca="false">IF(Q67="","",IF(Q67&gt;0,"Win",IF(Q67&lt;0,"Loss","Breakeven")))</f>
        <v/>
      </c>
      <c r="U67" s="31"/>
      <c r="V67" s="31"/>
      <c r="W67" s="31"/>
      <c r="X67" s="29"/>
      <c r="Y67" s="29"/>
      <c r="Z67" s="20" t="str">
        <f aca="false">IF(B67="","",TEXT(B67,"yyyy-mm"))</f>
        <v/>
      </c>
      <c r="AA67" s="26" t="str">
        <f aca="false">IF(Q67="","",SUM($Q$4:Q67))</f>
        <v/>
      </c>
      <c r="AB67" s="26" t="str">
        <f aca="false">IF(AA67="","",MAX($AA$4:AA67))</f>
        <v/>
      </c>
      <c r="AC67" s="26" t="str">
        <f aca="false">IF(AA67="","",AA67-AB67)</f>
        <v/>
      </c>
    </row>
    <row r="68" customFormat="false" ht="16.5" hidden="false" customHeight="true" outlineLevel="0" collapsed="false">
      <c r="A68" s="20" t="str">
        <f aca="false">IF(B68="","",ROW()-3)</f>
        <v/>
      </c>
      <c r="B68" s="30"/>
      <c r="C68" s="31"/>
      <c r="D68" s="31"/>
      <c r="E68" s="31"/>
      <c r="F68" s="31"/>
      <c r="G68" s="31"/>
      <c r="H68" s="32"/>
      <c r="I68" s="32"/>
      <c r="J68" s="32"/>
      <c r="K68" s="33"/>
      <c r="L68" s="34"/>
      <c r="M68" s="34"/>
      <c r="N68" s="32"/>
      <c r="O68" s="32"/>
      <c r="P68" s="26" t="str">
        <f aca="false">IF(OR(B68="",H68="",I68="",J68=""),"",IF(F68="Long",1,IF(F68="Short",-1,0))*(I68-H68)*J68*IF(K68="",1,K68))</f>
        <v/>
      </c>
      <c r="Q68" s="26" t="str">
        <f aca="false">IF(P68="","",P68-N(L68)-N(M68))</f>
        <v/>
      </c>
      <c r="R68" s="26" t="str">
        <f aca="false">IF(OR(B68="",H68="",N68="",J68=""),"",ABS(H68-N68)*J68*IF(K68="",1,K68))</f>
        <v/>
      </c>
      <c r="S68" s="27" t="str">
        <f aca="false">IF(OR(Q68="",R68=""),"",IF(R68=0,"",Q68/R68))</f>
        <v/>
      </c>
      <c r="T68" s="20" t="str">
        <f aca="false">IF(Q68="","",IF(Q68&gt;0,"Win",IF(Q68&lt;0,"Loss","Breakeven")))</f>
        <v/>
      </c>
      <c r="U68" s="31"/>
      <c r="V68" s="31"/>
      <c r="W68" s="31"/>
      <c r="X68" s="29"/>
      <c r="Y68" s="29"/>
      <c r="Z68" s="20" t="str">
        <f aca="false">IF(B68="","",TEXT(B68,"yyyy-mm"))</f>
        <v/>
      </c>
      <c r="AA68" s="26" t="str">
        <f aca="false">IF(Q68="","",SUM($Q$4:Q68))</f>
        <v/>
      </c>
      <c r="AB68" s="26" t="str">
        <f aca="false">IF(AA68="","",MAX($AA$4:AA68))</f>
        <v/>
      </c>
      <c r="AC68" s="26" t="str">
        <f aca="false">IF(AA68="","",AA68-AB68)</f>
        <v/>
      </c>
    </row>
    <row r="69" customFormat="false" ht="16.5" hidden="false" customHeight="true" outlineLevel="0" collapsed="false">
      <c r="A69" s="20" t="str">
        <f aca="false">IF(B69="","",ROW()-3)</f>
        <v/>
      </c>
      <c r="B69" s="30"/>
      <c r="C69" s="31"/>
      <c r="D69" s="31"/>
      <c r="E69" s="31"/>
      <c r="F69" s="31"/>
      <c r="G69" s="31"/>
      <c r="H69" s="32"/>
      <c r="I69" s="32"/>
      <c r="J69" s="32"/>
      <c r="K69" s="33"/>
      <c r="L69" s="34"/>
      <c r="M69" s="34"/>
      <c r="N69" s="32"/>
      <c r="O69" s="32"/>
      <c r="P69" s="26" t="str">
        <f aca="false">IF(OR(B69="",H69="",I69="",J69=""),"",IF(F69="Long",1,IF(F69="Short",-1,0))*(I69-H69)*J69*IF(K69="",1,K69))</f>
        <v/>
      </c>
      <c r="Q69" s="26" t="str">
        <f aca="false">IF(P69="","",P69-N(L69)-N(M69))</f>
        <v/>
      </c>
      <c r="R69" s="26" t="str">
        <f aca="false">IF(OR(B69="",H69="",N69="",J69=""),"",ABS(H69-N69)*J69*IF(K69="",1,K69))</f>
        <v/>
      </c>
      <c r="S69" s="27" t="str">
        <f aca="false">IF(OR(Q69="",R69=""),"",IF(R69=0,"",Q69/R69))</f>
        <v/>
      </c>
      <c r="T69" s="20" t="str">
        <f aca="false">IF(Q69="","",IF(Q69&gt;0,"Win",IF(Q69&lt;0,"Loss","Breakeven")))</f>
        <v/>
      </c>
      <c r="U69" s="31"/>
      <c r="V69" s="31"/>
      <c r="W69" s="31"/>
      <c r="X69" s="29"/>
      <c r="Y69" s="29"/>
      <c r="Z69" s="20" t="str">
        <f aca="false">IF(B69="","",TEXT(B69,"yyyy-mm"))</f>
        <v/>
      </c>
      <c r="AA69" s="26" t="str">
        <f aca="false">IF(Q69="","",SUM($Q$4:Q69))</f>
        <v/>
      </c>
      <c r="AB69" s="26" t="str">
        <f aca="false">IF(AA69="","",MAX($AA$4:AA69))</f>
        <v/>
      </c>
      <c r="AC69" s="26" t="str">
        <f aca="false">IF(AA69="","",AA69-AB69)</f>
        <v/>
      </c>
    </row>
    <row r="70" customFormat="false" ht="16.5" hidden="false" customHeight="true" outlineLevel="0" collapsed="false">
      <c r="A70" s="20" t="str">
        <f aca="false">IF(B70="","",ROW()-3)</f>
        <v/>
      </c>
      <c r="B70" s="30"/>
      <c r="C70" s="31"/>
      <c r="D70" s="31"/>
      <c r="E70" s="31"/>
      <c r="F70" s="31"/>
      <c r="G70" s="31"/>
      <c r="H70" s="32"/>
      <c r="I70" s="32"/>
      <c r="J70" s="32"/>
      <c r="K70" s="33"/>
      <c r="L70" s="34"/>
      <c r="M70" s="34"/>
      <c r="N70" s="32"/>
      <c r="O70" s="32"/>
      <c r="P70" s="26" t="str">
        <f aca="false">IF(OR(B70="",H70="",I70="",J70=""),"",IF(F70="Long",1,IF(F70="Short",-1,0))*(I70-H70)*J70*IF(K70="",1,K70))</f>
        <v/>
      </c>
      <c r="Q70" s="26" t="str">
        <f aca="false">IF(P70="","",P70-N(L70)-N(M70))</f>
        <v/>
      </c>
      <c r="R70" s="26" t="str">
        <f aca="false">IF(OR(B70="",H70="",N70="",J70=""),"",ABS(H70-N70)*J70*IF(K70="",1,K70))</f>
        <v/>
      </c>
      <c r="S70" s="27" t="str">
        <f aca="false">IF(OR(Q70="",R70=""),"",IF(R70=0,"",Q70/R70))</f>
        <v/>
      </c>
      <c r="T70" s="20" t="str">
        <f aca="false">IF(Q70="","",IF(Q70&gt;0,"Win",IF(Q70&lt;0,"Loss","Breakeven")))</f>
        <v/>
      </c>
      <c r="U70" s="31"/>
      <c r="V70" s="31"/>
      <c r="W70" s="31"/>
      <c r="X70" s="29"/>
      <c r="Y70" s="29"/>
      <c r="Z70" s="20" t="str">
        <f aca="false">IF(B70="","",TEXT(B70,"yyyy-mm"))</f>
        <v/>
      </c>
      <c r="AA70" s="26" t="str">
        <f aca="false">IF(Q70="","",SUM($Q$4:Q70))</f>
        <v/>
      </c>
      <c r="AB70" s="26" t="str">
        <f aca="false">IF(AA70="","",MAX($AA$4:AA70))</f>
        <v/>
      </c>
      <c r="AC70" s="26" t="str">
        <f aca="false">IF(AA70="","",AA70-AB70)</f>
        <v/>
      </c>
    </row>
    <row r="71" customFormat="false" ht="16.5" hidden="false" customHeight="true" outlineLevel="0" collapsed="false">
      <c r="A71" s="20" t="str">
        <f aca="false">IF(B71="","",ROW()-3)</f>
        <v/>
      </c>
      <c r="B71" s="30"/>
      <c r="C71" s="31"/>
      <c r="D71" s="31"/>
      <c r="E71" s="31"/>
      <c r="F71" s="31"/>
      <c r="G71" s="31"/>
      <c r="H71" s="32"/>
      <c r="I71" s="32"/>
      <c r="J71" s="32"/>
      <c r="K71" s="33"/>
      <c r="L71" s="34"/>
      <c r="M71" s="34"/>
      <c r="N71" s="32"/>
      <c r="O71" s="32"/>
      <c r="P71" s="26" t="str">
        <f aca="false">IF(OR(B71="",H71="",I71="",J71=""),"",IF(F71="Long",1,IF(F71="Short",-1,0))*(I71-H71)*J71*IF(K71="",1,K71))</f>
        <v/>
      </c>
      <c r="Q71" s="26" t="str">
        <f aca="false">IF(P71="","",P71-N(L71)-N(M71))</f>
        <v/>
      </c>
      <c r="R71" s="26" t="str">
        <f aca="false">IF(OR(B71="",H71="",N71="",J71=""),"",ABS(H71-N71)*J71*IF(K71="",1,K71))</f>
        <v/>
      </c>
      <c r="S71" s="27" t="str">
        <f aca="false">IF(OR(Q71="",R71=""),"",IF(R71=0,"",Q71/R71))</f>
        <v/>
      </c>
      <c r="T71" s="20" t="str">
        <f aca="false">IF(Q71="","",IF(Q71&gt;0,"Win",IF(Q71&lt;0,"Loss","Breakeven")))</f>
        <v/>
      </c>
      <c r="U71" s="31"/>
      <c r="V71" s="31"/>
      <c r="W71" s="31"/>
      <c r="X71" s="29"/>
      <c r="Y71" s="29"/>
      <c r="Z71" s="20" t="str">
        <f aca="false">IF(B71="","",TEXT(B71,"yyyy-mm"))</f>
        <v/>
      </c>
      <c r="AA71" s="26" t="str">
        <f aca="false">IF(Q71="","",SUM($Q$4:Q71))</f>
        <v/>
      </c>
      <c r="AB71" s="26" t="str">
        <f aca="false">IF(AA71="","",MAX($AA$4:AA71))</f>
        <v/>
      </c>
      <c r="AC71" s="26" t="str">
        <f aca="false">IF(AA71="","",AA71-AB71)</f>
        <v/>
      </c>
    </row>
    <row r="72" customFormat="false" ht="16.5" hidden="false" customHeight="true" outlineLevel="0" collapsed="false">
      <c r="A72" s="20" t="str">
        <f aca="false">IF(B72="","",ROW()-3)</f>
        <v/>
      </c>
      <c r="B72" s="30"/>
      <c r="C72" s="31"/>
      <c r="D72" s="31"/>
      <c r="E72" s="31"/>
      <c r="F72" s="31"/>
      <c r="G72" s="31"/>
      <c r="H72" s="32"/>
      <c r="I72" s="32"/>
      <c r="J72" s="32"/>
      <c r="K72" s="33"/>
      <c r="L72" s="34"/>
      <c r="M72" s="34"/>
      <c r="N72" s="32"/>
      <c r="O72" s="32"/>
      <c r="P72" s="26" t="str">
        <f aca="false">IF(OR(B72="",H72="",I72="",J72=""),"",IF(F72="Long",1,IF(F72="Short",-1,0))*(I72-H72)*J72*IF(K72="",1,K72))</f>
        <v/>
      </c>
      <c r="Q72" s="26" t="str">
        <f aca="false">IF(P72="","",P72-N(L72)-N(M72))</f>
        <v/>
      </c>
      <c r="R72" s="26" t="str">
        <f aca="false">IF(OR(B72="",H72="",N72="",J72=""),"",ABS(H72-N72)*J72*IF(K72="",1,K72))</f>
        <v/>
      </c>
      <c r="S72" s="27" t="str">
        <f aca="false">IF(OR(Q72="",R72=""),"",IF(R72=0,"",Q72/R72))</f>
        <v/>
      </c>
      <c r="T72" s="20" t="str">
        <f aca="false">IF(Q72="","",IF(Q72&gt;0,"Win",IF(Q72&lt;0,"Loss","Breakeven")))</f>
        <v/>
      </c>
      <c r="U72" s="31"/>
      <c r="V72" s="31"/>
      <c r="W72" s="31"/>
      <c r="X72" s="29"/>
      <c r="Y72" s="29"/>
      <c r="Z72" s="20" t="str">
        <f aca="false">IF(B72="","",TEXT(B72,"yyyy-mm"))</f>
        <v/>
      </c>
      <c r="AA72" s="26" t="str">
        <f aca="false">IF(Q72="","",SUM($Q$4:Q72))</f>
        <v/>
      </c>
      <c r="AB72" s="26" t="str">
        <f aca="false">IF(AA72="","",MAX($AA$4:AA72))</f>
        <v/>
      </c>
      <c r="AC72" s="26" t="str">
        <f aca="false">IF(AA72="","",AA72-AB72)</f>
        <v/>
      </c>
    </row>
    <row r="73" customFormat="false" ht="16.5" hidden="false" customHeight="true" outlineLevel="0" collapsed="false">
      <c r="A73" s="20" t="str">
        <f aca="false">IF(B73="","",ROW()-3)</f>
        <v/>
      </c>
      <c r="B73" s="30"/>
      <c r="C73" s="31"/>
      <c r="D73" s="31"/>
      <c r="E73" s="31"/>
      <c r="F73" s="31"/>
      <c r="G73" s="31"/>
      <c r="H73" s="32"/>
      <c r="I73" s="32"/>
      <c r="J73" s="32"/>
      <c r="K73" s="33"/>
      <c r="L73" s="34"/>
      <c r="M73" s="34"/>
      <c r="N73" s="32"/>
      <c r="O73" s="32"/>
      <c r="P73" s="26" t="str">
        <f aca="false">IF(OR(B73="",H73="",I73="",J73=""),"",IF(F73="Long",1,IF(F73="Short",-1,0))*(I73-H73)*J73*IF(K73="",1,K73))</f>
        <v/>
      </c>
      <c r="Q73" s="26" t="str">
        <f aca="false">IF(P73="","",P73-N(L73)-N(M73))</f>
        <v/>
      </c>
      <c r="R73" s="26" t="str">
        <f aca="false">IF(OR(B73="",H73="",N73="",J73=""),"",ABS(H73-N73)*J73*IF(K73="",1,K73))</f>
        <v/>
      </c>
      <c r="S73" s="27" t="str">
        <f aca="false">IF(OR(Q73="",R73=""),"",IF(R73=0,"",Q73/R73))</f>
        <v/>
      </c>
      <c r="T73" s="20" t="str">
        <f aca="false">IF(Q73="","",IF(Q73&gt;0,"Win",IF(Q73&lt;0,"Loss","Breakeven")))</f>
        <v/>
      </c>
      <c r="U73" s="31"/>
      <c r="V73" s="31"/>
      <c r="W73" s="31"/>
      <c r="X73" s="29"/>
      <c r="Y73" s="29"/>
      <c r="Z73" s="20" t="str">
        <f aca="false">IF(B73="","",TEXT(B73,"yyyy-mm"))</f>
        <v/>
      </c>
      <c r="AA73" s="26" t="str">
        <f aca="false">IF(Q73="","",SUM($Q$4:Q73))</f>
        <v/>
      </c>
      <c r="AB73" s="26" t="str">
        <f aca="false">IF(AA73="","",MAX($AA$4:AA73))</f>
        <v/>
      </c>
      <c r="AC73" s="26" t="str">
        <f aca="false">IF(AA73="","",AA73-AB73)</f>
        <v/>
      </c>
    </row>
    <row r="74" customFormat="false" ht="16.5" hidden="false" customHeight="true" outlineLevel="0" collapsed="false">
      <c r="A74" s="20" t="str">
        <f aca="false">IF(B74="","",ROW()-3)</f>
        <v/>
      </c>
      <c r="B74" s="30"/>
      <c r="C74" s="31"/>
      <c r="D74" s="31"/>
      <c r="E74" s="31"/>
      <c r="F74" s="31"/>
      <c r="G74" s="31"/>
      <c r="H74" s="32"/>
      <c r="I74" s="32"/>
      <c r="J74" s="32"/>
      <c r="K74" s="33"/>
      <c r="L74" s="34"/>
      <c r="M74" s="34"/>
      <c r="N74" s="32"/>
      <c r="O74" s="32"/>
      <c r="P74" s="26" t="str">
        <f aca="false">IF(OR(B74="",H74="",I74="",J74=""),"",IF(F74="Long",1,IF(F74="Short",-1,0))*(I74-H74)*J74*IF(K74="",1,K74))</f>
        <v/>
      </c>
      <c r="Q74" s="26" t="str">
        <f aca="false">IF(P74="","",P74-N(L74)-N(M74))</f>
        <v/>
      </c>
      <c r="R74" s="26" t="str">
        <f aca="false">IF(OR(B74="",H74="",N74="",J74=""),"",ABS(H74-N74)*J74*IF(K74="",1,K74))</f>
        <v/>
      </c>
      <c r="S74" s="27" t="str">
        <f aca="false">IF(OR(Q74="",R74=""),"",IF(R74=0,"",Q74/R74))</f>
        <v/>
      </c>
      <c r="T74" s="20" t="str">
        <f aca="false">IF(Q74="","",IF(Q74&gt;0,"Win",IF(Q74&lt;0,"Loss","Breakeven")))</f>
        <v/>
      </c>
      <c r="U74" s="31"/>
      <c r="V74" s="31"/>
      <c r="W74" s="31"/>
      <c r="X74" s="29"/>
      <c r="Y74" s="29"/>
      <c r="Z74" s="20" t="str">
        <f aca="false">IF(B74="","",TEXT(B74,"yyyy-mm"))</f>
        <v/>
      </c>
      <c r="AA74" s="26" t="str">
        <f aca="false">IF(Q74="","",SUM($Q$4:Q74))</f>
        <v/>
      </c>
      <c r="AB74" s="26" t="str">
        <f aca="false">IF(AA74="","",MAX($AA$4:AA74))</f>
        <v/>
      </c>
      <c r="AC74" s="26" t="str">
        <f aca="false">IF(AA74="","",AA74-AB74)</f>
        <v/>
      </c>
    </row>
    <row r="75" customFormat="false" ht="16.5" hidden="false" customHeight="true" outlineLevel="0" collapsed="false">
      <c r="A75" s="20" t="str">
        <f aca="false">IF(B75="","",ROW()-3)</f>
        <v/>
      </c>
      <c r="B75" s="30"/>
      <c r="C75" s="31"/>
      <c r="D75" s="31"/>
      <c r="E75" s="31"/>
      <c r="F75" s="31"/>
      <c r="G75" s="31"/>
      <c r="H75" s="32"/>
      <c r="I75" s="32"/>
      <c r="J75" s="32"/>
      <c r="K75" s="33"/>
      <c r="L75" s="34"/>
      <c r="M75" s="34"/>
      <c r="N75" s="32"/>
      <c r="O75" s="32"/>
      <c r="P75" s="26" t="str">
        <f aca="false">IF(OR(B75="",H75="",I75="",J75=""),"",IF(F75="Long",1,IF(F75="Short",-1,0))*(I75-H75)*J75*IF(K75="",1,K75))</f>
        <v/>
      </c>
      <c r="Q75" s="26" t="str">
        <f aca="false">IF(P75="","",P75-N(L75)-N(M75))</f>
        <v/>
      </c>
      <c r="R75" s="26" t="str">
        <f aca="false">IF(OR(B75="",H75="",N75="",J75=""),"",ABS(H75-N75)*J75*IF(K75="",1,K75))</f>
        <v/>
      </c>
      <c r="S75" s="27" t="str">
        <f aca="false">IF(OR(Q75="",R75=""),"",IF(R75=0,"",Q75/R75))</f>
        <v/>
      </c>
      <c r="T75" s="20" t="str">
        <f aca="false">IF(Q75="","",IF(Q75&gt;0,"Win",IF(Q75&lt;0,"Loss","Breakeven")))</f>
        <v/>
      </c>
      <c r="U75" s="31"/>
      <c r="V75" s="31"/>
      <c r="W75" s="31"/>
      <c r="X75" s="29"/>
      <c r="Y75" s="29"/>
      <c r="Z75" s="20" t="str">
        <f aca="false">IF(B75="","",TEXT(B75,"yyyy-mm"))</f>
        <v/>
      </c>
      <c r="AA75" s="26" t="str">
        <f aca="false">IF(Q75="","",SUM($Q$4:Q75))</f>
        <v/>
      </c>
      <c r="AB75" s="26" t="str">
        <f aca="false">IF(AA75="","",MAX($AA$4:AA75))</f>
        <v/>
      </c>
      <c r="AC75" s="26" t="str">
        <f aca="false">IF(AA75="","",AA75-AB75)</f>
        <v/>
      </c>
    </row>
    <row r="76" customFormat="false" ht="16.5" hidden="false" customHeight="true" outlineLevel="0" collapsed="false">
      <c r="A76" s="20" t="str">
        <f aca="false">IF(B76="","",ROW()-3)</f>
        <v/>
      </c>
      <c r="B76" s="30"/>
      <c r="C76" s="31"/>
      <c r="D76" s="31"/>
      <c r="E76" s="31"/>
      <c r="F76" s="31"/>
      <c r="G76" s="31"/>
      <c r="H76" s="32"/>
      <c r="I76" s="32"/>
      <c r="J76" s="32"/>
      <c r="K76" s="33"/>
      <c r="L76" s="34"/>
      <c r="M76" s="34"/>
      <c r="N76" s="32"/>
      <c r="O76" s="32"/>
      <c r="P76" s="26" t="str">
        <f aca="false">IF(OR(B76="",H76="",I76="",J76=""),"",IF(F76="Long",1,IF(F76="Short",-1,0))*(I76-H76)*J76*IF(K76="",1,K76))</f>
        <v/>
      </c>
      <c r="Q76" s="26" t="str">
        <f aca="false">IF(P76="","",P76-N(L76)-N(M76))</f>
        <v/>
      </c>
      <c r="R76" s="26" t="str">
        <f aca="false">IF(OR(B76="",H76="",N76="",J76=""),"",ABS(H76-N76)*J76*IF(K76="",1,K76))</f>
        <v/>
      </c>
      <c r="S76" s="27" t="str">
        <f aca="false">IF(OR(Q76="",R76=""),"",IF(R76=0,"",Q76/R76))</f>
        <v/>
      </c>
      <c r="T76" s="20" t="str">
        <f aca="false">IF(Q76="","",IF(Q76&gt;0,"Win",IF(Q76&lt;0,"Loss","Breakeven")))</f>
        <v/>
      </c>
      <c r="U76" s="31"/>
      <c r="V76" s="31"/>
      <c r="W76" s="31"/>
      <c r="X76" s="29"/>
      <c r="Y76" s="29"/>
      <c r="Z76" s="20" t="str">
        <f aca="false">IF(B76="","",TEXT(B76,"yyyy-mm"))</f>
        <v/>
      </c>
      <c r="AA76" s="26" t="str">
        <f aca="false">IF(Q76="","",SUM($Q$4:Q76))</f>
        <v/>
      </c>
      <c r="AB76" s="26" t="str">
        <f aca="false">IF(AA76="","",MAX($AA$4:AA76))</f>
        <v/>
      </c>
      <c r="AC76" s="26" t="str">
        <f aca="false">IF(AA76="","",AA76-AB76)</f>
        <v/>
      </c>
    </row>
    <row r="77" customFormat="false" ht="16.5" hidden="false" customHeight="true" outlineLevel="0" collapsed="false">
      <c r="A77" s="20" t="str">
        <f aca="false">IF(B77="","",ROW()-3)</f>
        <v/>
      </c>
      <c r="B77" s="30"/>
      <c r="C77" s="31"/>
      <c r="D77" s="31"/>
      <c r="E77" s="31"/>
      <c r="F77" s="31"/>
      <c r="G77" s="31"/>
      <c r="H77" s="32"/>
      <c r="I77" s="32"/>
      <c r="J77" s="32"/>
      <c r="K77" s="33"/>
      <c r="L77" s="34"/>
      <c r="M77" s="34"/>
      <c r="N77" s="32"/>
      <c r="O77" s="32"/>
      <c r="P77" s="26" t="str">
        <f aca="false">IF(OR(B77="",H77="",I77="",J77=""),"",IF(F77="Long",1,IF(F77="Short",-1,0))*(I77-H77)*J77*IF(K77="",1,K77))</f>
        <v/>
      </c>
      <c r="Q77" s="26" t="str">
        <f aca="false">IF(P77="","",P77-N(L77)-N(M77))</f>
        <v/>
      </c>
      <c r="R77" s="26" t="str">
        <f aca="false">IF(OR(B77="",H77="",N77="",J77=""),"",ABS(H77-N77)*J77*IF(K77="",1,K77))</f>
        <v/>
      </c>
      <c r="S77" s="27" t="str">
        <f aca="false">IF(OR(Q77="",R77=""),"",IF(R77=0,"",Q77/R77))</f>
        <v/>
      </c>
      <c r="T77" s="20" t="str">
        <f aca="false">IF(Q77="","",IF(Q77&gt;0,"Win",IF(Q77&lt;0,"Loss","Breakeven")))</f>
        <v/>
      </c>
      <c r="U77" s="31"/>
      <c r="V77" s="31"/>
      <c r="W77" s="31"/>
      <c r="X77" s="29"/>
      <c r="Y77" s="29"/>
      <c r="Z77" s="20" t="str">
        <f aca="false">IF(B77="","",TEXT(B77,"yyyy-mm"))</f>
        <v/>
      </c>
      <c r="AA77" s="26" t="str">
        <f aca="false">IF(Q77="","",SUM($Q$4:Q77))</f>
        <v/>
      </c>
      <c r="AB77" s="26" t="str">
        <f aca="false">IF(AA77="","",MAX($AA$4:AA77))</f>
        <v/>
      </c>
      <c r="AC77" s="26" t="str">
        <f aca="false">IF(AA77="","",AA77-AB77)</f>
        <v/>
      </c>
    </row>
    <row r="78" customFormat="false" ht="16.5" hidden="false" customHeight="true" outlineLevel="0" collapsed="false">
      <c r="A78" s="20" t="str">
        <f aca="false">IF(B78="","",ROW()-3)</f>
        <v/>
      </c>
      <c r="B78" s="30"/>
      <c r="C78" s="31"/>
      <c r="D78" s="31"/>
      <c r="E78" s="31"/>
      <c r="F78" s="31"/>
      <c r="G78" s="31"/>
      <c r="H78" s="32"/>
      <c r="I78" s="32"/>
      <c r="J78" s="32"/>
      <c r="K78" s="33"/>
      <c r="L78" s="34"/>
      <c r="M78" s="34"/>
      <c r="N78" s="32"/>
      <c r="O78" s="32"/>
      <c r="P78" s="26" t="str">
        <f aca="false">IF(OR(B78="",H78="",I78="",J78=""),"",IF(F78="Long",1,IF(F78="Short",-1,0))*(I78-H78)*J78*IF(K78="",1,K78))</f>
        <v/>
      </c>
      <c r="Q78" s="26" t="str">
        <f aca="false">IF(P78="","",P78-N(L78)-N(M78))</f>
        <v/>
      </c>
      <c r="R78" s="26" t="str">
        <f aca="false">IF(OR(B78="",H78="",N78="",J78=""),"",ABS(H78-N78)*J78*IF(K78="",1,K78))</f>
        <v/>
      </c>
      <c r="S78" s="27" t="str">
        <f aca="false">IF(OR(Q78="",R78=""),"",IF(R78=0,"",Q78/R78))</f>
        <v/>
      </c>
      <c r="T78" s="20" t="str">
        <f aca="false">IF(Q78="","",IF(Q78&gt;0,"Win",IF(Q78&lt;0,"Loss","Breakeven")))</f>
        <v/>
      </c>
      <c r="U78" s="31"/>
      <c r="V78" s="31"/>
      <c r="W78" s="31"/>
      <c r="X78" s="29"/>
      <c r="Y78" s="29"/>
      <c r="Z78" s="20" t="str">
        <f aca="false">IF(B78="","",TEXT(B78,"yyyy-mm"))</f>
        <v/>
      </c>
      <c r="AA78" s="26" t="str">
        <f aca="false">IF(Q78="","",SUM($Q$4:Q78))</f>
        <v/>
      </c>
      <c r="AB78" s="26" t="str">
        <f aca="false">IF(AA78="","",MAX($AA$4:AA78))</f>
        <v/>
      </c>
      <c r="AC78" s="26" t="str">
        <f aca="false">IF(AA78="","",AA78-AB78)</f>
        <v/>
      </c>
    </row>
    <row r="79" customFormat="false" ht="16.5" hidden="false" customHeight="true" outlineLevel="0" collapsed="false">
      <c r="A79" s="20" t="str">
        <f aca="false">IF(B79="","",ROW()-3)</f>
        <v/>
      </c>
      <c r="B79" s="30"/>
      <c r="C79" s="31"/>
      <c r="D79" s="31"/>
      <c r="E79" s="31"/>
      <c r="F79" s="31"/>
      <c r="G79" s="31"/>
      <c r="H79" s="32"/>
      <c r="I79" s="32"/>
      <c r="J79" s="32"/>
      <c r="K79" s="33"/>
      <c r="L79" s="34"/>
      <c r="M79" s="34"/>
      <c r="N79" s="32"/>
      <c r="O79" s="32"/>
      <c r="P79" s="26" t="str">
        <f aca="false">IF(OR(B79="",H79="",I79="",J79=""),"",IF(F79="Long",1,IF(F79="Short",-1,0))*(I79-H79)*J79*IF(K79="",1,K79))</f>
        <v/>
      </c>
      <c r="Q79" s="26" t="str">
        <f aca="false">IF(P79="","",P79-N(L79)-N(M79))</f>
        <v/>
      </c>
      <c r="R79" s="26" t="str">
        <f aca="false">IF(OR(B79="",H79="",N79="",J79=""),"",ABS(H79-N79)*J79*IF(K79="",1,K79))</f>
        <v/>
      </c>
      <c r="S79" s="27" t="str">
        <f aca="false">IF(OR(Q79="",R79=""),"",IF(R79=0,"",Q79/R79))</f>
        <v/>
      </c>
      <c r="T79" s="20" t="str">
        <f aca="false">IF(Q79="","",IF(Q79&gt;0,"Win",IF(Q79&lt;0,"Loss","Breakeven")))</f>
        <v/>
      </c>
      <c r="U79" s="31"/>
      <c r="V79" s="31"/>
      <c r="W79" s="31"/>
      <c r="X79" s="29"/>
      <c r="Y79" s="29"/>
      <c r="Z79" s="20" t="str">
        <f aca="false">IF(B79="","",TEXT(B79,"yyyy-mm"))</f>
        <v/>
      </c>
      <c r="AA79" s="26" t="str">
        <f aca="false">IF(Q79="","",SUM($Q$4:Q79))</f>
        <v/>
      </c>
      <c r="AB79" s="26" t="str">
        <f aca="false">IF(AA79="","",MAX($AA$4:AA79))</f>
        <v/>
      </c>
      <c r="AC79" s="26" t="str">
        <f aca="false">IF(AA79="","",AA79-AB79)</f>
        <v/>
      </c>
    </row>
    <row r="80" customFormat="false" ht="16.5" hidden="false" customHeight="true" outlineLevel="0" collapsed="false">
      <c r="A80" s="20" t="str">
        <f aca="false">IF(B80="","",ROW()-3)</f>
        <v/>
      </c>
      <c r="B80" s="30"/>
      <c r="C80" s="31"/>
      <c r="D80" s="31"/>
      <c r="E80" s="31"/>
      <c r="F80" s="31"/>
      <c r="G80" s="31"/>
      <c r="H80" s="32"/>
      <c r="I80" s="32"/>
      <c r="J80" s="32"/>
      <c r="K80" s="33"/>
      <c r="L80" s="34"/>
      <c r="M80" s="34"/>
      <c r="N80" s="32"/>
      <c r="O80" s="32"/>
      <c r="P80" s="26" t="str">
        <f aca="false">IF(OR(B80="",H80="",I80="",J80=""),"",IF(F80="Long",1,IF(F80="Short",-1,0))*(I80-H80)*J80*IF(K80="",1,K80))</f>
        <v/>
      </c>
      <c r="Q80" s="26" t="str">
        <f aca="false">IF(P80="","",P80-N(L80)-N(M80))</f>
        <v/>
      </c>
      <c r="R80" s="26" t="str">
        <f aca="false">IF(OR(B80="",H80="",N80="",J80=""),"",ABS(H80-N80)*J80*IF(K80="",1,K80))</f>
        <v/>
      </c>
      <c r="S80" s="27" t="str">
        <f aca="false">IF(OR(Q80="",R80=""),"",IF(R80=0,"",Q80/R80))</f>
        <v/>
      </c>
      <c r="T80" s="20" t="str">
        <f aca="false">IF(Q80="","",IF(Q80&gt;0,"Win",IF(Q80&lt;0,"Loss","Breakeven")))</f>
        <v/>
      </c>
      <c r="U80" s="31"/>
      <c r="V80" s="31"/>
      <c r="W80" s="31"/>
      <c r="X80" s="29"/>
      <c r="Y80" s="29"/>
      <c r="Z80" s="20" t="str">
        <f aca="false">IF(B80="","",TEXT(B80,"yyyy-mm"))</f>
        <v/>
      </c>
      <c r="AA80" s="26" t="str">
        <f aca="false">IF(Q80="","",SUM($Q$4:Q80))</f>
        <v/>
      </c>
      <c r="AB80" s="26" t="str">
        <f aca="false">IF(AA80="","",MAX($AA$4:AA80))</f>
        <v/>
      </c>
      <c r="AC80" s="26" t="str">
        <f aca="false">IF(AA80="","",AA80-AB80)</f>
        <v/>
      </c>
    </row>
    <row r="81" customFormat="false" ht="16.5" hidden="false" customHeight="true" outlineLevel="0" collapsed="false">
      <c r="A81" s="20" t="str">
        <f aca="false">IF(B81="","",ROW()-3)</f>
        <v/>
      </c>
      <c r="B81" s="30"/>
      <c r="C81" s="31"/>
      <c r="D81" s="31"/>
      <c r="E81" s="31"/>
      <c r="F81" s="31"/>
      <c r="G81" s="31"/>
      <c r="H81" s="32"/>
      <c r="I81" s="32"/>
      <c r="J81" s="32"/>
      <c r="K81" s="33"/>
      <c r="L81" s="34"/>
      <c r="M81" s="34"/>
      <c r="N81" s="32"/>
      <c r="O81" s="32"/>
      <c r="P81" s="26" t="str">
        <f aca="false">IF(OR(B81="",H81="",I81="",J81=""),"",IF(F81="Long",1,IF(F81="Short",-1,0))*(I81-H81)*J81*IF(K81="",1,K81))</f>
        <v/>
      </c>
      <c r="Q81" s="26" t="str">
        <f aca="false">IF(P81="","",P81-N(L81)-N(M81))</f>
        <v/>
      </c>
      <c r="R81" s="26" t="str">
        <f aca="false">IF(OR(B81="",H81="",N81="",J81=""),"",ABS(H81-N81)*J81*IF(K81="",1,K81))</f>
        <v/>
      </c>
      <c r="S81" s="27" t="str">
        <f aca="false">IF(OR(Q81="",R81=""),"",IF(R81=0,"",Q81/R81))</f>
        <v/>
      </c>
      <c r="T81" s="20" t="str">
        <f aca="false">IF(Q81="","",IF(Q81&gt;0,"Win",IF(Q81&lt;0,"Loss","Breakeven")))</f>
        <v/>
      </c>
      <c r="U81" s="31"/>
      <c r="V81" s="31"/>
      <c r="W81" s="31"/>
      <c r="X81" s="29"/>
      <c r="Y81" s="29"/>
      <c r="Z81" s="20" t="str">
        <f aca="false">IF(B81="","",TEXT(B81,"yyyy-mm"))</f>
        <v/>
      </c>
      <c r="AA81" s="26" t="str">
        <f aca="false">IF(Q81="","",SUM($Q$4:Q81))</f>
        <v/>
      </c>
      <c r="AB81" s="26" t="str">
        <f aca="false">IF(AA81="","",MAX($AA$4:AA81))</f>
        <v/>
      </c>
      <c r="AC81" s="26" t="str">
        <f aca="false">IF(AA81="","",AA81-AB81)</f>
        <v/>
      </c>
    </row>
    <row r="82" customFormat="false" ht="16.5" hidden="false" customHeight="true" outlineLevel="0" collapsed="false">
      <c r="A82" s="20" t="str">
        <f aca="false">IF(B82="","",ROW()-3)</f>
        <v/>
      </c>
      <c r="B82" s="30"/>
      <c r="C82" s="31"/>
      <c r="D82" s="31"/>
      <c r="E82" s="31"/>
      <c r="F82" s="31"/>
      <c r="G82" s="31"/>
      <c r="H82" s="32"/>
      <c r="I82" s="32"/>
      <c r="J82" s="32"/>
      <c r="K82" s="33"/>
      <c r="L82" s="34"/>
      <c r="M82" s="34"/>
      <c r="N82" s="32"/>
      <c r="O82" s="32"/>
      <c r="P82" s="26" t="str">
        <f aca="false">IF(OR(B82="",H82="",I82="",J82=""),"",IF(F82="Long",1,IF(F82="Short",-1,0))*(I82-H82)*J82*IF(K82="",1,K82))</f>
        <v/>
      </c>
      <c r="Q82" s="26" t="str">
        <f aca="false">IF(P82="","",P82-N(L82)-N(M82))</f>
        <v/>
      </c>
      <c r="R82" s="26" t="str">
        <f aca="false">IF(OR(B82="",H82="",N82="",J82=""),"",ABS(H82-N82)*J82*IF(K82="",1,K82))</f>
        <v/>
      </c>
      <c r="S82" s="27" t="str">
        <f aca="false">IF(OR(Q82="",R82=""),"",IF(R82=0,"",Q82/R82))</f>
        <v/>
      </c>
      <c r="T82" s="20" t="str">
        <f aca="false">IF(Q82="","",IF(Q82&gt;0,"Win",IF(Q82&lt;0,"Loss","Breakeven")))</f>
        <v/>
      </c>
      <c r="U82" s="31"/>
      <c r="V82" s="31"/>
      <c r="W82" s="31"/>
      <c r="X82" s="29"/>
      <c r="Y82" s="29"/>
      <c r="Z82" s="20" t="str">
        <f aca="false">IF(B82="","",TEXT(B82,"yyyy-mm"))</f>
        <v/>
      </c>
      <c r="AA82" s="26" t="str">
        <f aca="false">IF(Q82="","",SUM($Q$4:Q82))</f>
        <v/>
      </c>
      <c r="AB82" s="26" t="str">
        <f aca="false">IF(AA82="","",MAX($AA$4:AA82))</f>
        <v/>
      </c>
      <c r="AC82" s="26" t="str">
        <f aca="false">IF(AA82="","",AA82-AB82)</f>
        <v/>
      </c>
    </row>
    <row r="83" customFormat="false" ht="16.5" hidden="false" customHeight="true" outlineLevel="0" collapsed="false">
      <c r="A83" s="20" t="str">
        <f aca="false">IF(B83="","",ROW()-3)</f>
        <v/>
      </c>
      <c r="B83" s="30"/>
      <c r="C83" s="31"/>
      <c r="D83" s="31"/>
      <c r="E83" s="31"/>
      <c r="F83" s="31"/>
      <c r="G83" s="31"/>
      <c r="H83" s="32"/>
      <c r="I83" s="32"/>
      <c r="J83" s="32"/>
      <c r="K83" s="33"/>
      <c r="L83" s="34"/>
      <c r="M83" s="34"/>
      <c r="N83" s="32"/>
      <c r="O83" s="32"/>
      <c r="P83" s="26" t="str">
        <f aca="false">IF(OR(B83="",H83="",I83="",J83=""),"",IF(F83="Long",1,IF(F83="Short",-1,0))*(I83-H83)*J83*IF(K83="",1,K83))</f>
        <v/>
      </c>
      <c r="Q83" s="26" t="str">
        <f aca="false">IF(P83="","",P83-N(L83)-N(M83))</f>
        <v/>
      </c>
      <c r="R83" s="26" t="str">
        <f aca="false">IF(OR(B83="",H83="",N83="",J83=""),"",ABS(H83-N83)*J83*IF(K83="",1,K83))</f>
        <v/>
      </c>
      <c r="S83" s="27" t="str">
        <f aca="false">IF(OR(Q83="",R83=""),"",IF(R83=0,"",Q83/R83))</f>
        <v/>
      </c>
      <c r="T83" s="20" t="str">
        <f aca="false">IF(Q83="","",IF(Q83&gt;0,"Win",IF(Q83&lt;0,"Loss","Breakeven")))</f>
        <v/>
      </c>
      <c r="U83" s="31"/>
      <c r="V83" s="31"/>
      <c r="W83" s="31"/>
      <c r="X83" s="29"/>
      <c r="Y83" s="29"/>
      <c r="Z83" s="20" t="str">
        <f aca="false">IF(B83="","",TEXT(B83,"yyyy-mm"))</f>
        <v/>
      </c>
      <c r="AA83" s="26" t="str">
        <f aca="false">IF(Q83="","",SUM($Q$4:Q83))</f>
        <v/>
      </c>
      <c r="AB83" s="26" t="str">
        <f aca="false">IF(AA83="","",MAX($AA$4:AA83))</f>
        <v/>
      </c>
      <c r="AC83" s="26" t="str">
        <f aca="false">IF(AA83="","",AA83-AB83)</f>
        <v/>
      </c>
    </row>
    <row r="84" customFormat="false" ht="16.5" hidden="false" customHeight="true" outlineLevel="0" collapsed="false">
      <c r="A84" s="20" t="str">
        <f aca="false">IF(B84="","",ROW()-3)</f>
        <v/>
      </c>
      <c r="B84" s="30"/>
      <c r="C84" s="31"/>
      <c r="D84" s="31"/>
      <c r="E84" s="31"/>
      <c r="F84" s="31"/>
      <c r="G84" s="31"/>
      <c r="H84" s="32"/>
      <c r="I84" s="32"/>
      <c r="J84" s="32"/>
      <c r="K84" s="33"/>
      <c r="L84" s="34"/>
      <c r="M84" s="34"/>
      <c r="N84" s="32"/>
      <c r="O84" s="32"/>
      <c r="P84" s="26" t="str">
        <f aca="false">IF(OR(B84="",H84="",I84="",J84=""),"",IF(F84="Long",1,IF(F84="Short",-1,0))*(I84-H84)*J84*IF(K84="",1,K84))</f>
        <v/>
      </c>
      <c r="Q84" s="26" t="str">
        <f aca="false">IF(P84="","",P84-N(L84)-N(M84))</f>
        <v/>
      </c>
      <c r="R84" s="26" t="str">
        <f aca="false">IF(OR(B84="",H84="",N84="",J84=""),"",ABS(H84-N84)*J84*IF(K84="",1,K84))</f>
        <v/>
      </c>
      <c r="S84" s="27" t="str">
        <f aca="false">IF(OR(Q84="",R84=""),"",IF(R84=0,"",Q84/R84))</f>
        <v/>
      </c>
      <c r="T84" s="20" t="str">
        <f aca="false">IF(Q84="","",IF(Q84&gt;0,"Win",IF(Q84&lt;0,"Loss","Breakeven")))</f>
        <v/>
      </c>
      <c r="U84" s="31"/>
      <c r="V84" s="31"/>
      <c r="W84" s="31"/>
      <c r="X84" s="29"/>
      <c r="Y84" s="29"/>
      <c r="Z84" s="20" t="str">
        <f aca="false">IF(B84="","",TEXT(B84,"yyyy-mm"))</f>
        <v/>
      </c>
      <c r="AA84" s="26" t="str">
        <f aca="false">IF(Q84="","",SUM($Q$4:Q84))</f>
        <v/>
      </c>
      <c r="AB84" s="26" t="str">
        <f aca="false">IF(AA84="","",MAX($AA$4:AA84))</f>
        <v/>
      </c>
      <c r="AC84" s="26" t="str">
        <f aca="false">IF(AA84="","",AA84-AB84)</f>
        <v/>
      </c>
    </row>
    <row r="85" customFormat="false" ht="16.5" hidden="false" customHeight="true" outlineLevel="0" collapsed="false">
      <c r="A85" s="20" t="str">
        <f aca="false">IF(B85="","",ROW()-3)</f>
        <v/>
      </c>
      <c r="B85" s="30"/>
      <c r="C85" s="31"/>
      <c r="D85" s="31"/>
      <c r="E85" s="31"/>
      <c r="F85" s="31"/>
      <c r="G85" s="31"/>
      <c r="H85" s="32"/>
      <c r="I85" s="32"/>
      <c r="J85" s="32"/>
      <c r="K85" s="33"/>
      <c r="L85" s="34"/>
      <c r="M85" s="34"/>
      <c r="N85" s="32"/>
      <c r="O85" s="32"/>
      <c r="P85" s="26" t="str">
        <f aca="false">IF(OR(B85="",H85="",I85="",J85=""),"",IF(F85="Long",1,IF(F85="Short",-1,0))*(I85-H85)*J85*IF(K85="",1,K85))</f>
        <v/>
      </c>
      <c r="Q85" s="26" t="str">
        <f aca="false">IF(P85="","",P85-N(L85)-N(M85))</f>
        <v/>
      </c>
      <c r="R85" s="26" t="str">
        <f aca="false">IF(OR(B85="",H85="",N85="",J85=""),"",ABS(H85-N85)*J85*IF(K85="",1,K85))</f>
        <v/>
      </c>
      <c r="S85" s="27" t="str">
        <f aca="false">IF(OR(Q85="",R85=""),"",IF(R85=0,"",Q85/R85))</f>
        <v/>
      </c>
      <c r="T85" s="20" t="str">
        <f aca="false">IF(Q85="","",IF(Q85&gt;0,"Win",IF(Q85&lt;0,"Loss","Breakeven")))</f>
        <v/>
      </c>
      <c r="U85" s="31"/>
      <c r="V85" s="31"/>
      <c r="W85" s="31"/>
      <c r="X85" s="29"/>
      <c r="Y85" s="29"/>
      <c r="Z85" s="20" t="str">
        <f aca="false">IF(B85="","",TEXT(B85,"yyyy-mm"))</f>
        <v/>
      </c>
      <c r="AA85" s="26" t="str">
        <f aca="false">IF(Q85="","",SUM($Q$4:Q85))</f>
        <v/>
      </c>
      <c r="AB85" s="26" t="str">
        <f aca="false">IF(AA85="","",MAX($AA$4:AA85))</f>
        <v/>
      </c>
      <c r="AC85" s="26" t="str">
        <f aca="false">IF(AA85="","",AA85-AB85)</f>
        <v/>
      </c>
    </row>
    <row r="86" customFormat="false" ht="16.5" hidden="false" customHeight="true" outlineLevel="0" collapsed="false">
      <c r="A86" s="20" t="str">
        <f aca="false">IF(B86="","",ROW()-3)</f>
        <v/>
      </c>
      <c r="B86" s="30"/>
      <c r="C86" s="31"/>
      <c r="D86" s="31"/>
      <c r="E86" s="31"/>
      <c r="F86" s="31"/>
      <c r="G86" s="31"/>
      <c r="H86" s="32"/>
      <c r="I86" s="32"/>
      <c r="J86" s="32"/>
      <c r="K86" s="33"/>
      <c r="L86" s="34"/>
      <c r="M86" s="34"/>
      <c r="N86" s="32"/>
      <c r="O86" s="32"/>
      <c r="P86" s="26" t="str">
        <f aca="false">IF(OR(B86="",H86="",I86="",J86=""),"",IF(F86="Long",1,IF(F86="Short",-1,0))*(I86-H86)*J86*IF(K86="",1,K86))</f>
        <v/>
      </c>
      <c r="Q86" s="26" t="str">
        <f aca="false">IF(P86="","",P86-N(L86)-N(M86))</f>
        <v/>
      </c>
      <c r="R86" s="26" t="str">
        <f aca="false">IF(OR(B86="",H86="",N86="",J86=""),"",ABS(H86-N86)*J86*IF(K86="",1,K86))</f>
        <v/>
      </c>
      <c r="S86" s="27" t="str">
        <f aca="false">IF(OR(Q86="",R86=""),"",IF(R86=0,"",Q86/R86))</f>
        <v/>
      </c>
      <c r="T86" s="20" t="str">
        <f aca="false">IF(Q86="","",IF(Q86&gt;0,"Win",IF(Q86&lt;0,"Loss","Breakeven")))</f>
        <v/>
      </c>
      <c r="U86" s="31"/>
      <c r="V86" s="31"/>
      <c r="W86" s="31"/>
      <c r="X86" s="29"/>
      <c r="Y86" s="29"/>
      <c r="Z86" s="20" t="str">
        <f aca="false">IF(B86="","",TEXT(B86,"yyyy-mm"))</f>
        <v/>
      </c>
      <c r="AA86" s="26" t="str">
        <f aca="false">IF(Q86="","",SUM($Q$4:Q86))</f>
        <v/>
      </c>
      <c r="AB86" s="26" t="str">
        <f aca="false">IF(AA86="","",MAX($AA$4:AA86))</f>
        <v/>
      </c>
      <c r="AC86" s="26" t="str">
        <f aca="false">IF(AA86="","",AA86-AB86)</f>
        <v/>
      </c>
    </row>
    <row r="87" customFormat="false" ht="16.5" hidden="false" customHeight="true" outlineLevel="0" collapsed="false">
      <c r="A87" s="20" t="str">
        <f aca="false">IF(B87="","",ROW()-3)</f>
        <v/>
      </c>
      <c r="B87" s="30"/>
      <c r="C87" s="31"/>
      <c r="D87" s="31"/>
      <c r="E87" s="31"/>
      <c r="F87" s="31"/>
      <c r="G87" s="31"/>
      <c r="H87" s="32"/>
      <c r="I87" s="32"/>
      <c r="J87" s="32"/>
      <c r="K87" s="33"/>
      <c r="L87" s="34"/>
      <c r="M87" s="34"/>
      <c r="N87" s="32"/>
      <c r="O87" s="32"/>
      <c r="P87" s="26" t="str">
        <f aca="false">IF(OR(B87="",H87="",I87="",J87=""),"",IF(F87="Long",1,IF(F87="Short",-1,0))*(I87-H87)*J87*IF(K87="",1,K87))</f>
        <v/>
      </c>
      <c r="Q87" s="26" t="str">
        <f aca="false">IF(P87="","",P87-N(L87)-N(M87))</f>
        <v/>
      </c>
      <c r="R87" s="26" t="str">
        <f aca="false">IF(OR(B87="",H87="",N87="",J87=""),"",ABS(H87-N87)*J87*IF(K87="",1,K87))</f>
        <v/>
      </c>
      <c r="S87" s="27" t="str">
        <f aca="false">IF(OR(Q87="",R87=""),"",IF(R87=0,"",Q87/R87))</f>
        <v/>
      </c>
      <c r="T87" s="20" t="str">
        <f aca="false">IF(Q87="","",IF(Q87&gt;0,"Win",IF(Q87&lt;0,"Loss","Breakeven")))</f>
        <v/>
      </c>
      <c r="U87" s="31"/>
      <c r="V87" s="31"/>
      <c r="W87" s="31"/>
      <c r="X87" s="29"/>
      <c r="Y87" s="29"/>
      <c r="Z87" s="20" t="str">
        <f aca="false">IF(B87="","",TEXT(B87,"yyyy-mm"))</f>
        <v/>
      </c>
      <c r="AA87" s="26" t="str">
        <f aca="false">IF(Q87="","",SUM($Q$4:Q87))</f>
        <v/>
      </c>
      <c r="AB87" s="26" t="str">
        <f aca="false">IF(AA87="","",MAX($AA$4:AA87))</f>
        <v/>
      </c>
      <c r="AC87" s="26" t="str">
        <f aca="false">IF(AA87="","",AA87-AB87)</f>
        <v/>
      </c>
    </row>
    <row r="88" customFormat="false" ht="16.5" hidden="false" customHeight="true" outlineLevel="0" collapsed="false">
      <c r="A88" s="20" t="str">
        <f aca="false">IF(B88="","",ROW()-3)</f>
        <v/>
      </c>
      <c r="B88" s="30"/>
      <c r="C88" s="31"/>
      <c r="D88" s="31"/>
      <c r="E88" s="31"/>
      <c r="F88" s="31"/>
      <c r="G88" s="31"/>
      <c r="H88" s="32"/>
      <c r="I88" s="32"/>
      <c r="J88" s="32"/>
      <c r="K88" s="33"/>
      <c r="L88" s="34"/>
      <c r="M88" s="34"/>
      <c r="N88" s="32"/>
      <c r="O88" s="32"/>
      <c r="P88" s="26" t="str">
        <f aca="false">IF(OR(B88="",H88="",I88="",J88=""),"",IF(F88="Long",1,IF(F88="Short",-1,0))*(I88-H88)*J88*IF(K88="",1,K88))</f>
        <v/>
      </c>
      <c r="Q88" s="26" t="str">
        <f aca="false">IF(P88="","",P88-N(L88)-N(M88))</f>
        <v/>
      </c>
      <c r="R88" s="26" t="str">
        <f aca="false">IF(OR(B88="",H88="",N88="",J88=""),"",ABS(H88-N88)*J88*IF(K88="",1,K88))</f>
        <v/>
      </c>
      <c r="S88" s="27" t="str">
        <f aca="false">IF(OR(Q88="",R88=""),"",IF(R88=0,"",Q88/R88))</f>
        <v/>
      </c>
      <c r="T88" s="20" t="str">
        <f aca="false">IF(Q88="","",IF(Q88&gt;0,"Win",IF(Q88&lt;0,"Loss","Breakeven")))</f>
        <v/>
      </c>
      <c r="U88" s="31"/>
      <c r="V88" s="31"/>
      <c r="W88" s="31"/>
      <c r="X88" s="29"/>
      <c r="Y88" s="29"/>
      <c r="Z88" s="20" t="str">
        <f aca="false">IF(B88="","",TEXT(B88,"yyyy-mm"))</f>
        <v/>
      </c>
      <c r="AA88" s="26" t="str">
        <f aca="false">IF(Q88="","",SUM($Q$4:Q88))</f>
        <v/>
      </c>
      <c r="AB88" s="26" t="str">
        <f aca="false">IF(AA88="","",MAX($AA$4:AA88))</f>
        <v/>
      </c>
      <c r="AC88" s="26" t="str">
        <f aca="false">IF(AA88="","",AA88-AB88)</f>
        <v/>
      </c>
    </row>
    <row r="89" customFormat="false" ht="16.5" hidden="false" customHeight="true" outlineLevel="0" collapsed="false">
      <c r="A89" s="20" t="str">
        <f aca="false">IF(B89="","",ROW()-3)</f>
        <v/>
      </c>
      <c r="B89" s="30"/>
      <c r="C89" s="31"/>
      <c r="D89" s="31"/>
      <c r="E89" s="31"/>
      <c r="F89" s="31"/>
      <c r="G89" s="31"/>
      <c r="H89" s="32"/>
      <c r="I89" s="32"/>
      <c r="J89" s="32"/>
      <c r="K89" s="33"/>
      <c r="L89" s="34"/>
      <c r="M89" s="34"/>
      <c r="N89" s="32"/>
      <c r="O89" s="32"/>
      <c r="P89" s="26" t="str">
        <f aca="false">IF(OR(B89="",H89="",I89="",J89=""),"",IF(F89="Long",1,IF(F89="Short",-1,0))*(I89-H89)*J89*IF(K89="",1,K89))</f>
        <v/>
      </c>
      <c r="Q89" s="26" t="str">
        <f aca="false">IF(P89="","",P89-N(L89)-N(M89))</f>
        <v/>
      </c>
      <c r="R89" s="26" t="str">
        <f aca="false">IF(OR(B89="",H89="",N89="",J89=""),"",ABS(H89-N89)*J89*IF(K89="",1,K89))</f>
        <v/>
      </c>
      <c r="S89" s="27" t="str">
        <f aca="false">IF(OR(Q89="",R89=""),"",IF(R89=0,"",Q89/R89))</f>
        <v/>
      </c>
      <c r="T89" s="20" t="str">
        <f aca="false">IF(Q89="","",IF(Q89&gt;0,"Win",IF(Q89&lt;0,"Loss","Breakeven")))</f>
        <v/>
      </c>
      <c r="U89" s="31"/>
      <c r="V89" s="31"/>
      <c r="W89" s="31"/>
      <c r="X89" s="29"/>
      <c r="Y89" s="29"/>
      <c r="Z89" s="20" t="str">
        <f aca="false">IF(B89="","",TEXT(B89,"yyyy-mm"))</f>
        <v/>
      </c>
      <c r="AA89" s="26" t="str">
        <f aca="false">IF(Q89="","",SUM($Q$4:Q89))</f>
        <v/>
      </c>
      <c r="AB89" s="26" t="str">
        <f aca="false">IF(AA89="","",MAX($AA$4:AA89))</f>
        <v/>
      </c>
      <c r="AC89" s="26" t="str">
        <f aca="false">IF(AA89="","",AA89-AB89)</f>
        <v/>
      </c>
    </row>
    <row r="90" customFormat="false" ht="16.5" hidden="false" customHeight="true" outlineLevel="0" collapsed="false">
      <c r="A90" s="20" t="str">
        <f aca="false">IF(B90="","",ROW()-3)</f>
        <v/>
      </c>
      <c r="B90" s="30"/>
      <c r="C90" s="31"/>
      <c r="D90" s="31"/>
      <c r="E90" s="31"/>
      <c r="F90" s="31"/>
      <c r="G90" s="31"/>
      <c r="H90" s="32"/>
      <c r="I90" s="32"/>
      <c r="J90" s="32"/>
      <c r="K90" s="33"/>
      <c r="L90" s="34"/>
      <c r="M90" s="34"/>
      <c r="N90" s="32"/>
      <c r="O90" s="32"/>
      <c r="P90" s="26" t="str">
        <f aca="false">IF(OR(B90="",H90="",I90="",J90=""),"",IF(F90="Long",1,IF(F90="Short",-1,0))*(I90-H90)*J90*IF(K90="",1,K90))</f>
        <v/>
      </c>
      <c r="Q90" s="26" t="str">
        <f aca="false">IF(P90="","",P90-N(L90)-N(M90))</f>
        <v/>
      </c>
      <c r="R90" s="26" t="str">
        <f aca="false">IF(OR(B90="",H90="",N90="",J90=""),"",ABS(H90-N90)*J90*IF(K90="",1,K90))</f>
        <v/>
      </c>
      <c r="S90" s="27" t="str">
        <f aca="false">IF(OR(Q90="",R90=""),"",IF(R90=0,"",Q90/R90))</f>
        <v/>
      </c>
      <c r="T90" s="20" t="str">
        <f aca="false">IF(Q90="","",IF(Q90&gt;0,"Win",IF(Q90&lt;0,"Loss","Breakeven")))</f>
        <v/>
      </c>
      <c r="U90" s="31"/>
      <c r="V90" s="31"/>
      <c r="W90" s="31"/>
      <c r="X90" s="29"/>
      <c r="Y90" s="29"/>
      <c r="Z90" s="20" t="str">
        <f aca="false">IF(B90="","",TEXT(B90,"yyyy-mm"))</f>
        <v/>
      </c>
      <c r="AA90" s="26" t="str">
        <f aca="false">IF(Q90="","",SUM($Q$4:Q90))</f>
        <v/>
      </c>
      <c r="AB90" s="26" t="str">
        <f aca="false">IF(AA90="","",MAX($AA$4:AA90))</f>
        <v/>
      </c>
      <c r="AC90" s="26" t="str">
        <f aca="false">IF(AA90="","",AA90-AB90)</f>
        <v/>
      </c>
    </row>
    <row r="91" customFormat="false" ht="16.5" hidden="false" customHeight="true" outlineLevel="0" collapsed="false">
      <c r="A91" s="20" t="str">
        <f aca="false">IF(B91="","",ROW()-3)</f>
        <v/>
      </c>
      <c r="B91" s="30"/>
      <c r="C91" s="31"/>
      <c r="D91" s="31"/>
      <c r="E91" s="31"/>
      <c r="F91" s="31"/>
      <c r="G91" s="31"/>
      <c r="H91" s="32"/>
      <c r="I91" s="32"/>
      <c r="J91" s="32"/>
      <c r="K91" s="33"/>
      <c r="L91" s="34"/>
      <c r="M91" s="34"/>
      <c r="N91" s="32"/>
      <c r="O91" s="32"/>
      <c r="P91" s="26" t="str">
        <f aca="false">IF(OR(B91="",H91="",I91="",J91=""),"",IF(F91="Long",1,IF(F91="Short",-1,0))*(I91-H91)*J91*IF(K91="",1,K91))</f>
        <v/>
      </c>
      <c r="Q91" s="26" t="str">
        <f aca="false">IF(P91="","",P91-N(L91)-N(M91))</f>
        <v/>
      </c>
      <c r="R91" s="26" t="str">
        <f aca="false">IF(OR(B91="",H91="",N91="",J91=""),"",ABS(H91-N91)*J91*IF(K91="",1,K91))</f>
        <v/>
      </c>
      <c r="S91" s="27" t="str">
        <f aca="false">IF(OR(Q91="",R91=""),"",IF(R91=0,"",Q91/R91))</f>
        <v/>
      </c>
      <c r="T91" s="20" t="str">
        <f aca="false">IF(Q91="","",IF(Q91&gt;0,"Win",IF(Q91&lt;0,"Loss","Breakeven")))</f>
        <v/>
      </c>
      <c r="U91" s="31"/>
      <c r="V91" s="31"/>
      <c r="W91" s="31"/>
      <c r="X91" s="29"/>
      <c r="Y91" s="29"/>
      <c r="Z91" s="20" t="str">
        <f aca="false">IF(B91="","",TEXT(B91,"yyyy-mm"))</f>
        <v/>
      </c>
      <c r="AA91" s="26" t="str">
        <f aca="false">IF(Q91="","",SUM($Q$4:Q91))</f>
        <v/>
      </c>
      <c r="AB91" s="26" t="str">
        <f aca="false">IF(AA91="","",MAX($AA$4:AA91))</f>
        <v/>
      </c>
      <c r="AC91" s="26" t="str">
        <f aca="false">IF(AA91="","",AA91-AB91)</f>
        <v/>
      </c>
    </row>
    <row r="92" customFormat="false" ht="16.5" hidden="false" customHeight="true" outlineLevel="0" collapsed="false">
      <c r="A92" s="20" t="str">
        <f aca="false">IF(B92="","",ROW()-3)</f>
        <v/>
      </c>
      <c r="B92" s="30"/>
      <c r="C92" s="31"/>
      <c r="D92" s="31"/>
      <c r="E92" s="31"/>
      <c r="F92" s="31"/>
      <c r="G92" s="31"/>
      <c r="H92" s="32"/>
      <c r="I92" s="32"/>
      <c r="J92" s="32"/>
      <c r="K92" s="33"/>
      <c r="L92" s="34"/>
      <c r="M92" s="34"/>
      <c r="N92" s="32"/>
      <c r="O92" s="32"/>
      <c r="P92" s="26" t="str">
        <f aca="false">IF(OR(B92="",H92="",I92="",J92=""),"",IF(F92="Long",1,IF(F92="Short",-1,0))*(I92-H92)*J92*IF(K92="",1,K92))</f>
        <v/>
      </c>
      <c r="Q92" s="26" t="str">
        <f aca="false">IF(P92="","",P92-N(L92)-N(M92))</f>
        <v/>
      </c>
      <c r="R92" s="26" t="str">
        <f aca="false">IF(OR(B92="",H92="",N92="",J92=""),"",ABS(H92-N92)*J92*IF(K92="",1,K92))</f>
        <v/>
      </c>
      <c r="S92" s="27" t="str">
        <f aca="false">IF(OR(Q92="",R92=""),"",IF(R92=0,"",Q92/R92))</f>
        <v/>
      </c>
      <c r="T92" s="20" t="str">
        <f aca="false">IF(Q92="","",IF(Q92&gt;0,"Win",IF(Q92&lt;0,"Loss","Breakeven")))</f>
        <v/>
      </c>
      <c r="U92" s="31"/>
      <c r="V92" s="31"/>
      <c r="W92" s="31"/>
      <c r="X92" s="29"/>
      <c r="Y92" s="29"/>
      <c r="Z92" s="20" t="str">
        <f aca="false">IF(B92="","",TEXT(B92,"yyyy-mm"))</f>
        <v/>
      </c>
      <c r="AA92" s="26" t="str">
        <f aca="false">IF(Q92="","",SUM($Q$4:Q92))</f>
        <v/>
      </c>
      <c r="AB92" s="26" t="str">
        <f aca="false">IF(AA92="","",MAX($AA$4:AA92))</f>
        <v/>
      </c>
      <c r="AC92" s="26" t="str">
        <f aca="false">IF(AA92="","",AA92-AB92)</f>
        <v/>
      </c>
    </row>
    <row r="93" customFormat="false" ht="16.5" hidden="false" customHeight="true" outlineLevel="0" collapsed="false">
      <c r="A93" s="20" t="str">
        <f aca="false">IF(B93="","",ROW()-3)</f>
        <v/>
      </c>
      <c r="B93" s="30"/>
      <c r="C93" s="31"/>
      <c r="D93" s="31"/>
      <c r="E93" s="31"/>
      <c r="F93" s="31"/>
      <c r="G93" s="31"/>
      <c r="H93" s="32"/>
      <c r="I93" s="32"/>
      <c r="J93" s="32"/>
      <c r="K93" s="33"/>
      <c r="L93" s="34"/>
      <c r="M93" s="34"/>
      <c r="N93" s="32"/>
      <c r="O93" s="32"/>
      <c r="P93" s="26" t="str">
        <f aca="false">IF(OR(B93="",H93="",I93="",J93=""),"",IF(F93="Long",1,IF(F93="Short",-1,0))*(I93-H93)*J93*IF(K93="",1,K93))</f>
        <v/>
      </c>
      <c r="Q93" s="26" t="str">
        <f aca="false">IF(P93="","",P93-N(L93)-N(M93))</f>
        <v/>
      </c>
      <c r="R93" s="26" t="str">
        <f aca="false">IF(OR(B93="",H93="",N93="",J93=""),"",ABS(H93-N93)*J93*IF(K93="",1,K93))</f>
        <v/>
      </c>
      <c r="S93" s="27" t="str">
        <f aca="false">IF(OR(Q93="",R93=""),"",IF(R93=0,"",Q93/R93))</f>
        <v/>
      </c>
      <c r="T93" s="20" t="str">
        <f aca="false">IF(Q93="","",IF(Q93&gt;0,"Win",IF(Q93&lt;0,"Loss","Breakeven")))</f>
        <v/>
      </c>
      <c r="U93" s="31"/>
      <c r="V93" s="31"/>
      <c r="W93" s="31"/>
      <c r="X93" s="29"/>
      <c r="Y93" s="29"/>
      <c r="Z93" s="20" t="str">
        <f aca="false">IF(B93="","",TEXT(B93,"yyyy-mm"))</f>
        <v/>
      </c>
      <c r="AA93" s="26" t="str">
        <f aca="false">IF(Q93="","",SUM($Q$4:Q93))</f>
        <v/>
      </c>
      <c r="AB93" s="26" t="str">
        <f aca="false">IF(AA93="","",MAX($AA$4:AA93))</f>
        <v/>
      </c>
      <c r="AC93" s="26" t="str">
        <f aca="false">IF(AA93="","",AA93-AB93)</f>
        <v/>
      </c>
    </row>
    <row r="94" customFormat="false" ht="16.5" hidden="false" customHeight="true" outlineLevel="0" collapsed="false">
      <c r="A94" s="20" t="str">
        <f aca="false">IF(B94="","",ROW()-3)</f>
        <v/>
      </c>
      <c r="B94" s="30"/>
      <c r="C94" s="31"/>
      <c r="D94" s="31"/>
      <c r="E94" s="31"/>
      <c r="F94" s="31"/>
      <c r="G94" s="31"/>
      <c r="H94" s="32"/>
      <c r="I94" s="32"/>
      <c r="J94" s="32"/>
      <c r="K94" s="33"/>
      <c r="L94" s="34"/>
      <c r="M94" s="34"/>
      <c r="N94" s="32"/>
      <c r="O94" s="32"/>
      <c r="P94" s="26" t="str">
        <f aca="false">IF(OR(B94="",H94="",I94="",J94=""),"",IF(F94="Long",1,IF(F94="Short",-1,0))*(I94-H94)*J94*IF(K94="",1,K94))</f>
        <v/>
      </c>
      <c r="Q94" s="26" t="str">
        <f aca="false">IF(P94="","",P94-N(L94)-N(M94))</f>
        <v/>
      </c>
      <c r="R94" s="26" t="str">
        <f aca="false">IF(OR(B94="",H94="",N94="",J94=""),"",ABS(H94-N94)*J94*IF(K94="",1,K94))</f>
        <v/>
      </c>
      <c r="S94" s="27" t="str">
        <f aca="false">IF(OR(Q94="",R94=""),"",IF(R94=0,"",Q94/R94))</f>
        <v/>
      </c>
      <c r="T94" s="20" t="str">
        <f aca="false">IF(Q94="","",IF(Q94&gt;0,"Win",IF(Q94&lt;0,"Loss","Breakeven")))</f>
        <v/>
      </c>
      <c r="U94" s="31"/>
      <c r="V94" s="31"/>
      <c r="W94" s="31"/>
      <c r="X94" s="29"/>
      <c r="Y94" s="29"/>
      <c r="Z94" s="20" t="str">
        <f aca="false">IF(B94="","",TEXT(B94,"yyyy-mm"))</f>
        <v/>
      </c>
      <c r="AA94" s="26" t="str">
        <f aca="false">IF(Q94="","",SUM($Q$4:Q94))</f>
        <v/>
      </c>
      <c r="AB94" s="26" t="str">
        <f aca="false">IF(AA94="","",MAX($AA$4:AA94))</f>
        <v/>
      </c>
      <c r="AC94" s="26" t="str">
        <f aca="false">IF(AA94="","",AA94-AB94)</f>
        <v/>
      </c>
    </row>
    <row r="95" customFormat="false" ht="16.5" hidden="false" customHeight="true" outlineLevel="0" collapsed="false">
      <c r="A95" s="20" t="str">
        <f aca="false">IF(B95="","",ROW()-3)</f>
        <v/>
      </c>
      <c r="B95" s="30"/>
      <c r="C95" s="31"/>
      <c r="D95" s="31"/>
      <c r="E95" s="31"/>
      <c r="F95" s="31"/>
      <c r="G95" s="31"/>
      <c r="H95" s="32"/>
      <c r="I95" s="32"/>
      <c r="J95" s="32"/>
      <c r="K95" s="33"/>
      <c r="L95" s="34"/>
      <c r="M95" s="34"/>
      <c r="N95" s="32"/>
      <c r="O95" s="32"/>
      <c r="P95" s="26" t="str">
        <f aca="false">IF(OR(B95="",H95="",I95="",J95=""),"",IF(F95="Long",1,IF(F95="Short",-1,0))*(I95-H95)*J95*IF(K95="",1,K95))</f>
        <v/>
      </c>
      <c r="Q95" s="26" t="str">
        <f aca="false">IF(P95="","",P95-N(L95)-N(M95))</f>
        <v/>
      </c>
      <c r="R95" s="26" t="str">
        <f aca="false">IF(OR(B95="",H95="",N95="",J95=""),"",ABS(H95-N95)*J95*IF(K95="",1,K95))</f>
        <v/>
      </c>
      <c r="S95" s="27" t="str">
        <f aca="false">IF(OR(Q95="",R95=""),"",IF(R95=0,"",Q95/R95))</f>
        <v/>
      </c>
      <c r="T95" s="20" t="str">
        <f aca="false">IF(Q95="","",IF(Q95&gt;0,"Win",IF(Q95&lt;0,"Loss","Breakeven")))</f>
        <v/>
      </c>
      <c r="U95" s="31"/>
      <c r="V95" s="31"/>
      <c r="W95" s="31"/>
      <c r="X95" s="29"/>
      <c r="Y95" s="29"/>
      <c r="Z95" s="20" t="str">
        <f aca="false">IF(B95="","",TEXT(B95,"yyyy-mm"))</f>
        <v/>
      </c>
      <c r="AA95" s="26" t="str">
        <f aca="false">IF(Q95="","",SUM($Q$4:Q95))</f>
        <v/>
      </c>
      <c r="AB95" s="26" t="str">
        <f aca="false">IF(AA95="","",MAX($AA$4:AA95))</f>
        <v/>
      </c>
      <c r="AC95" s="26" t="str">
        <f aca="false">IF(AA95="","",AA95-AB95)</f>
        <v/>
      </c>
    </row>
    <row r="96" customFormat="false" ht="16.5" hidden="false" customHeight="true" outlineLevel="0" collapsed="false">
      <c r="A96" s="20" t="str">
        <f aca="false">IF(B96="","",ROW()-3)</f>
        <v/>
      </c>
      <c r="B96" s="30"/>
      <c r="C96" s="31"/>
      <c r="D96" s="31"/>
      <c r="E96" s="31"/>
      <c r="F96" s="31"/>
      <c r="G96" s="31"/>
      <c r="H96" s="32"/>
      <c r="I96" s="32"/>
      <c r="J96" s="32"/>
      <c r="K96" s="33"/>
      <c r="L96" s="34"/>
      <c r="M96" s="34"/>
      <c r="N96" s="32"/>
      <c r="O96" s="32"/>
      <c r="P96" s="26" t="str">
        <f aca="false">IF(OR(B96="",H96="",I96="",J96=""),"",IF(F96="Long",1,IF(F96="Short",-1,0))*(I96-H96)*J96*IF(K96="",1,K96))</f>
        <v/>
      </c>
      <c r="Q96" s="26" t="str">
        <f aca="false">IF(P96="","",P96-N(L96)-N(M96))</f>
        <v/>
      </c>
      <c r="R96" s="26" t="str">
        <f aca="false">IF(OR(B96="",H96="",N96="",J96=""),"",ABS(H96-N96)*J96*IF(K96="",1,K96))</f>
        <v/>
      </c>
      <c r="S96" s="27" t="str">
        <f aca="false">IF(OR(Q96="",R96=""),"",IF(R96=0,"",Q96/R96))</f>
        <v/>
      </c>
      <c r="T96" s="20" t="str">
        <f aca="false">IF(Q96="","",IF(Q96&gt;0,"Win",IF(Q96&lt;0,"Loss","Breakeven")))</f>
        <v/>
      </c>
      <c r="U96" s="31"/>
      <c r="V96" s="31"/>
      <c r="W96" s="31"/>
      <c r="X96" s="29"/>
      <c r="Y96" s="29"/>
      <c r="Z96" s="20" t="str">
        <f aca="false">IF(B96="","",TEXT(B96,"yyyy-mm"))</f>
        <v/>
      </c>
      <c r="AA96" s="26" t="str">
        <f aca="false">IF(Q96="","",SUM($Q$4:Q96))</f>
        <v/>
      </c>
      <c r="AB96" s="26" t="str">
        <f aca="false">IF(AA96="","",MAX($AA$4:AA96))</f>
        <v/>
      </c>
      <c r="AC96" s="26" t="str">
        <f aca="false">IF(AA96="","",AA96-AB96)</f>
        <v/>
      </c>
    </row>
    <row r="97" customFormat="false" ht="16.5" hidden="false" customHeight="true" outlineLevel="0" collapsed="false">
      <c r="A97" s="20" t="str">
        <f aca="false">IF(B97="","",ROW()-3)</f>
        <v/>
      </c>
      <c r="B97" s="30"/>
      <c r="C97" s="31"/>
      <c r="D97" s="31"/>
      <c r="E97" s="31"/>
      <c r="F97" s="31"/>
      <c r="G97" s="31"/>
      <c r="H97" s="32"/>
      <c r="I97" s="32"/>
      <c r="J97" s="32"/>
      <c r="K97" s="33"/>
      <c r="L97" s="34"/>
      <c r="M97" s="34"/>
      <c r="N97" s="32"/>
      <c r="O97" s="32"/>
      <c r="P97" s="26" t="str">
        <f aca="false">IF(OR(B97="",H97="",I97="",J97=""),"",IF(F97="Long",1,IF(F97="Short",-1,0))*(I97-H97)*J97*IF(K97="",1,K97))</f>
        <v/>
      </c>
      <c r="Q97" s="26" t="str">
        <f aca="false">IF(P97="","",P97-N(L97)-N(M97))</f>
        <v/>
      </c>
      <c r="R97" s="26" t="str">
        <f aca="false">IF(OR(B97="",H97="",N97="",J97=""),"",ABS(H97-N97)*J97*IF(K97="",1,K97))</f>
        <v/>
      </c>
      <c r="S97" s="27" t="str">
        <f aca="false">IF(OR(Q97="",R97=""),"",IF(R97=0,"",Q97/R97))</f>
        <v/>
      </c>
      <c r="T97" s="20" t="str">
        <f aca="false">IF(Q97="","",IF(Q97&gt;0,"Win",IF(Q97&lt;0,"Loss","Breakeven")))</f>
        <v/>
      </c>
      <c r="U97" s="31"/>
      <c r="V97" s="31"/>
      <c r="W97" s="31"/>
      <c r="X97" s="29"/>
      <c r="Y97" s="29"/>
      <c r="Z97" s="20" t="str">
        <f aca="false">IF(B97="","",TEXT(B97,"yyyy-mm"))</f>
        <v/>
      </c>
      <c r="AA97" s="26" t="str">
        <f aca="false">IF(Q97="","",SUM($Q$4:Q97))</f>
        <v/>
      </c>
      <c r="AB97" s="26" t="str">
        <f aca="false">IF(AA97="","",MAX($AA$4:AA97))</f>
        <v/>
      </c>
      <c r="AC97" s="26" t="str">
        <f aca="false">IF(AA97="","",AA97-AB97)</f>
        <v/>
      </c>
    </row>
    <row r="98" customFormat="false" ht="16.5" hidden="false" customHeight="true" outlineLevel="0" collapsed="false">
      <c r="A98" s="20" t="str">
        <f aca="false">IF(B98="","",ROW()-3)</f>
        <v/>
      </c>
      <c r="B98" s="30"/>
      <c r="C98" s="31"/>
      <c r="D98" s="31"/>
      <c r="E98" s="31"/>
      <c r="F98" s="31"/>
      <c r="G98" s="31"/>
      <c r="H98" s="32"/>
      <c r="I98" s="32"/>
      <c r="J98" s="32"/>
      <c r="K98" s="33"/>
      <c r="L98" s="34"/>
      <c r="M98" s="34"/>
      <c r="N98" s="32"/>
      <c r="O98" s="32"/>
      <c r="P98" s="26" t="str">
        <f aca="false">IF(OR(B98="",H98="",I98="",J98=""),"",IF(F98="Long",1,IF(F98="Short",-1,0))*(I98-H98)*J98*IF(K98="",1,K98))</f>
        <v/>
      </c>
      <c r="Q98" s="26" t="str">
        <f aca="false">IF(P98="","",P98-N(L98)-N(M98))</f>
        <v/>
      </c>
      <c r="R98" s="26" t="str">
        <f aca="false">IF(OR(B98="",H98="",N98="",J98=""),"",ABS(H98-N98)*J98*IF(K98="",1,K98))</f>
        <v/>
      </c>
      <c r="S98" s="27" t="str">
        <f aca="false">IF(OR(Q98="",R98=""),"",IF(R98=0,"",Q98/R98))</f>
        <v/>
      </c>
      <c r="T98" s="20" t="str">
        <f aca="false">IF(Q98="","",IF(Q98&gt;0,"Win",IF(Q98&lt;0,"Loss","Breakeven")))</f>
        <v/>
      </c>
      <c r="U98" s="31"/>
      <c r="V98" s="31"/>
      <c r="W98" s="31"/>
      <c r="X98" s="29"/>
      <c r="Y98" s="29"/>
      <c r="Z98" s="20" t="str">
        <f aca="false">IF(B98="","",TEXT(B98,"yyyy-mm"))</f>
        <v/>
      </c>
      <c r="AA98" s="26" t="str">
        <f aca="false">IF(Q98="","",SUM($Q$4:Q98))</f>
        <v/>
      </c>
      <c r="AB98" s="26" t="str">
        <f aca="false">IF(AA98="","",MAX($AA$4:AA98))</f>
        <v/>
      </c>
      <c r="AC98" s="26" t="str">
        <f aca="false">IF(AA98="","",AA98-AB98)</f>
        <v/>
      </c>
    </row>
    <row r="99" customFormat="false" ht="16.5" hidden="false" customHeight="true" outlineLevel="0" collapsed="false">
      <c r="A99" s="20" t="str">
        <f aca="false">IF(B99="","",ROW()-3)</f>
        <v/>
      </c>
      <c r="B99" s="30"/>
      <c r="C99" s="31"/>
      <c r="D99" s="31"/>
      <c r="E99" s="31"/>
      <c r="F99" s="31"/>
      <c r="G99" s="31"/>
      <c r="H99" s="32"/>
      <c r="I99" s="32"/>
      <c r="J99" s="32"/>
      <c r="K99" s="33"/>
      <c r="L99" s="34"/>
      <c r="M99" s="34"/>
      <c r="N99" s="32"/>
      <c r="O99" s="32"/>
      <c r="P99" s="26" t="str">
        <f aca="false">IF(OR(B99="",H99="",I99="",J99=""),"",IF(F99="Long",1,IF(F99="Short",-1,0))*(I99-H99)*J99*IF(K99="",1,K99))</f>
        <v/>
      </c>
      <c r="Q99" s="26" t="str">
        <f aca="false">IF(P99="","",P99-N(L99)-N(M99))</f>
        <v/>
      </c>
      <c r="R99" s="26" t="str">
        <f aca="false">IF(OR(B99="",H99="",N99="",J99=""),"",ABS(H99-N99)*J99*IF(K99="",1,K99))</f>
        <v/>
      </c>
      <c r="S99" s="27" t="str">
        <f aca="false">IF(OR(Q99="",R99=""),"",IF(R99=0,"",Q99/R99))</f>
        <v/>
      </c>
      <c r="T99" s="20" t="str">
        <f aca="false">IF(Q99="","",IF(Q99&gt;0,"Win",IF(Q99&lt;0,"Loss","Breakeven")))</f>
        <v/>
      </c>
      <c r="U99" s="31"/>
      <c r="V99" s="31"/>
      <c r="W99" s="31"/>
      <c r="X99" s="29"/>
      <c r="Y99" s="29"/>
      <c r="Z99" s="20" t="str">
        <f aca="false">IF(B99="","",TEXT(B99,"yyyy-mm"))</f>
        <v/>
      </c>
      <c r="AA99" s="26" t="str">
        <f aca="false">IF(Q99="","",SUM($Q$4:Q99))</f>
        <v/>
      </c>
      <c r="AB99" s="26" t="str">
        <f aca="false">IF(AA99="","",MAX($AA$4:AA99))</f>
        <v/>
      </c>
      <c r="AC99" s="26" t="str">
        <f aca="false">IF(AA99="","",AA99-AB99)</f>
        <v/>
      </c>
    </row>
    <row r="100" customFormat="false" ht="16.5" hidden="false" customHeight="true" outlineLevel="0" collapsed="false">
      <c r="A100" s="20" t="str">
        <f aca="false">IF(B100="","",ROW()-3)</f>
        <v/>
      </c>
      <c r="B100" s="30"/>
      <c r="C100" s="31"/>
      <c r="D100" s="31"/>
      <c r="E100" s="31"/>
      <c r="F100" s="31"/>
      <c r="G100" s="31"/>
      <c r="H100" s="32"/>
      <c r="I100" s="32"/>
      <c r="J100" s="32"/>
      <c r="K100" s="33"/>
      <c r="L100" s="34"/>
      <c r="M100" s="34"/>
      <c r="N100" s="32"/>
      <c r="O100" s="32"/>
      <c r="P100" s="26" t="str">
        <f aca="false">IF(OR(B100="",H100="",I100="",J100=""),"",IF(F100="Long",1,IF(F100="Short",-1,0))*(I100-H100)*J100*IF(K100="",1,K100))</f>
        <v/>
      </c>
      <c r="Q100" s="26" t="str">
        <f aca="false">IF(P100="","",P100-N(L100)-N(M100))</f>
        <v/>
      </c>
      <c r="R100" s="26" t="str">
        <f aca="false">IF(OR(B100="",H100="",N100="",J100=""),"",ABS(H100-N100)*J100*IF(K100="",1,K100))</f>
        <v/>
      </c>
      <c r="S100" s="27" t="str">
        <f aca="false">IF(OR(Q100="",R100=""),"",IF(R100=0,"",Q100/R100))</f>
        <v/>
      </c>
      <c r="T100" s="20" t="str">
        <f aca="false">IF(Q100="","",IF(Q100&gt;0,"Win",IF(Q100&lt;0,"Loss","Breakeven")))</f>
        <v/>
      </c>
      <c r="U100" s="31"/>
      <c r="V100" s="31"/>
      <c r="W100" s="31"/>
      <c r="X100" s="29"/>
      <c r="Y100" s="29"/>
      <c r="Z100" s="20" t="str">
        <f aca="false">IF(B100="","",TEXT(B100,"yyyy-mm"))</f>
        <v/>
      </c>
      <c r="AA100" s="26" t="str">
        <f aca="false">IF(Q100="","",SUM($Q$4:Q100))</f>
        <v/>
      </c>
      <c r="AB100" s="26" t="str">
        <f aca="false">IF(AA100="","",MAX($AA$4:AA100))</f>
        <v/>
      </c>
      <c r="AC100" s="26" t="str">
        <f aca="false">IF(AA100="","",AA100-AB100)</f>
        <v/>
      </c>
    </row>
    <row r="101" customFormat="false" ht="16.5" hidden="false" customHeight="true" outlineLevel="0" collapsed="false">
      <c r="A101" s="20" t="str">
        <f aca="false">IF(B101="","",ROW()-3)</f>
        <v/>
      </c>
      <c r="B101" s="30"/>
      <c r="C101" s="31"/>
      <c r="D101" s="31"/>
      <c r="E101" s="31"/>
      <c r="F101" s="31"/>
      <c r="G101" s="31"/>
      <c r="H101" s="32"/>
      <c r="I101" s="32"/>
      <c r="J101" s="32"/>
      <c r="K101" s="33"/>
      <c r="L101" s="34"/>
      <c r="M101" s="34"/>
      <c r="N101" s="32"/>
      <c r="O101" s="32"/>
      <c r="P101" s="26" t="str">
        <f aca="false">IF(OR(B101="",H101="",I101="",J101=""),"",IF(F101="Long",1,IF(F101="Short",-1,0))*(I101-H101)*J101*IF(K101="",1,K101))</f>
        <v/>
      </c>
      <c r="Q101" s="26" t="str">
        <f aca="false">IF(P101="","",P101-N(L101)-N(M101))</f>
        <v/>
      </c>
      <c r="R101" s="26" t="str">
        <f aca="false">IF(OR(B101="",H101="",N101="",J101=""),"",ABS(H101-N101)*J101*IF(K101="",1,K101))</f>
        <v/>
      </c>
      <c r="S101" s="27" t="str">
        <f aca="false">IF(OR(Q101="",R101=""),"",IF(R101=0,"",Q101/R101))</f>
        <v/>
      </c>
      <c r="T101" s="20" t="str">
        <f aca="false">IF(Q101="","",IF(Q101&gt;0,"Win",IF(Q101&lt;0,"Loss","Breakeven")))</f>
        <v/>
      </c>
      <c r="U101" s="31"/>
      <c r="V101" s="31"/>
      <c r="W101" s="31"/>
      <c r="X101" s="29"/>
      <c r="Y101" s="29"/>
      <c r="Z101" s="20" t="str">
        <f aca="false">IF(B101="","",TEXT(B101,"yyyy-mm"))</f>
        <v/>
      </c>
      <c r="AA101" s="26" t="str">
        <f aca="false">IF(Q101="","",SUM($Q$4:Q101))</f>
        <v/>
      </c>
      <c r="AB101" s="26" t="str">
        <f aca="false">IF(AA101="","",MAX($AA$4:AA101))</f>
        <v/>
      </c>
      <c r="AC101" s="26" t="str">
        <f aca="false">IF(AA101="","",AA101-AB101)</f>
        <v/>
      </c>
    </row>
    <row r="102" customFormat="false" ht="16.5" hidden="false" customHeight="true" outlineLevel="0" collapsed="false">
      <c r="A102" s="20" t="str">
        <f aca="false">IF(B102="","",ROW()-3)</f>
        <v/>
      </c>
      <c r="B102" s="30"/>
      <c r="C102" s="31"/>
      <c r="D102" s="31"/>
      <c r="E102" s="31"/>
      <c r="F102" s="31"/>
      <c r="G102" s="31"/>
      <c r="H102" s="32"/>
      <c r="I102" s="32"/>
      <c r="J102" s="32"/>
      <c r="K102" s="33"/>
      <c r="L102" s="34"/>
      <c r="M102" s="34"/>
      <c r="N102" s="32"/>
      <c r="O102" s="32"/>
      <c r="P102" s="26" t="str">
        <f aca="false">IF(OR(B102="",H102="",I102="",J102=""),"",IF(F102="Long",1,IF(F102="Short",-1,0))*(I102-H102)*J102*IF(K102="",1,K102))</f>
        <v/>
      </c>
      <c r="Q102" s="26" t="str">
        <f aca="false">IF(P102="","",P102-N(L102)-N(M102))</f>
        <v/>
      </c>
      <c r="R102" s="26" t="str">
        <f aca="false">IF(OR(B102="",H102="",N102="",J102=""),"",ABS(H102-N102)*J102*IF(K102="",1,K102))</f>
        <v/>
      </c>
      <c r="S102" s="27" t="str">
        <f aca="false">IF(OR(Q102="",R102=""),"",IF(R102=0,"",Q102/R102))</f>
        <v/>
      </c>
      <c r="T102" s="20" t="str">
        <f aca="false">IF(Q102="","",IF(Q102&gt;0,"Win",IF(Q102&lt;0,"Loss","Breakeven")))</f>
        <v/>
      </c>
      <c r="U102" s="31"/>
      <c r="V102" s="31"/>
      <c r="W102" s="31"/>
      <c r="X102" s="29"/>
      <c r="Y102" s="29"/>
      <c r="Z102" s="20" t="str">
        <f aca="false">IF(B102="","",TEXT(B102,"yyyy-mm"))</f>
        <v/>
      </c>
      <c r="AA102" s="26" t="str">
        <f aca="false">IF(Q102="","",SUM($Q$4:Q102))</f>
        <v/>
      </c>
      <c r="AB102" s="26" t="str">
        <f aca="false">IF(AA102="","",MAX($AA$4:AA102))</f>
        <v/>
      </c>
      <c r="AC102" s="26" t="str">
        <f aca="false">IF(AA102="","",AA102-AB102)</f>
        <v/>
      </c>
    </row>
    <row r="103" customFormat="false" ht="16.5" hidden="false" customHeight="true" outlineLevel="0" collapsed="false">
      <c r="A103" s="20" t="str">
        <f aca="false">IF(B103="","",ROW()-3)</f>
        <v/>
      </c>
      <c r="B103" s="30"/>
      <c r="C103" s="31"/>
      <c r="D103" s="31"/>
      <c r="E103" s="31"/>
      <c r="F103" s="31"/>
      <c r="G103" s="31"/>
      <c r="H103" s="32"/>
      <c r="I103" s="32"/>
      <c r="J103" s="32"/>
      <c r="K103" s="33"/>
      <c r="L103" s="34"/>
      <c r="M103" s="34"/>
      <c r="N103" s="32"/>
      <c r="O103" s="32"/>
      <c r="P103" s="26" t="str">
        <f aca="false">IF(OR(B103="",H103="",I103="",J103=""),"",IF(F103="Long",1,IF(F103="Short",-1,0))*(I103-H103)*J103*IF(K103="",1,K103))</f>
        <v/>
      </c>
      <c r="Q103" s="26" t="str">
        <f aca="false">IF(P103="","",P103-N(L103)-N(M103))</f>
        <v/>
      </c>
      <c r="R103" s="26" t="str">
        <f aca="false">IF(OR(B103="",H103="",N103="",J103=""),"",ABS(H103-N103)*J103*IF(K103="",1,K103))</f>
        <v/>
      </c>
      <c r="S103" s="27" t="str">
        <f aca="false">IF(OR(Q103="",R103=""),"",IF(R103=0,"",Q103/R103))</f>
        <v/>
      </c>
      <c r="T103" s="20" t="str">
        <f aca="false">IF(Q103="","",IF(Q103&gt;0,"Win",IF(Q103&lt;0,"Loss","Breakeven")))</f>
        <v/>
      </c>
      <c r="U103" s="31"/>
      <c r="V103" s="31"/>
      <c r="W103" s="31"/>
      <c r="X103" s="29"/>
      <c r="Y103" s="29"/>
      <c r="Z103" s="20" t="str">
        <f aca="false">IF(B103="","",TEXT(B103,"yyyy-mm"))</f>
        <v/>
      </c>
      <c r="AA103" s="26" t="str">
        <f aca="false">IF(Q103="","",SUM($Q$4:Q103))</f>
        <v/>
      </c>
      <c r="AB103" s="26" t="str">
        <f aca="false">IF(AA103="","",MAX($AA$4:AA103))</f>
        <v/>
      </c>
      <c r="AC103" s="26" t="str">
        <f aca="false">IF(AA103="","",AA103-AB103)</f>
        <v/>
      </c>
    </row>
    <row r="104" customFormat="false" ht="16.5" hidden="false" customHeight="true" outlineLevel="0" collapsed="false">
      <c r="A104" s="20" t="str">
        <f aca="false">IF(B104="","",ROW()-3)</f>
        <v/>
      </c>
      <c r="B104" s="30"/>
      <c r="C104" s="31"/>
      <c r="D104" s="31"/>
      <c r="E104" s="31"/>
      <c r="F104" s="31"/>
      <c r="G104" s="31"/>
      <c r="H104" s="32"/>
      <c r="I104" s="32"/>
      <c r="J104" s="32"/>
      <c r="K104" s="33"/>
      <c r="L104" s="34"/>
      <c r="M104" s="34"/>
      <c r="N104" s="32"/>
      <c r="O104" s="32"/>
      <c r="P104" s="26" t="str">
        <f aca="false">IF(OR(B104="",H104="",I104="",J104=""),"",IF(F104="Long",1,IF(F104="Short",-1,0))*(I104-H104)*J104*IF(K104="",1,K104))</f>
        <v/>
      </c>
      <c r="Q104" s="26" t="str">
        <f aca="false">IF(P104="","",P104-N(L104)-N(M104))</f>
        <v/>
      </c>
      <c r="R104" s="26" t="str">
        <f aca="false">IF(OR(B104="",H104="",N104="",J104=""),"",ABS(H104-N104)*J104*IF(K104="",1,K104))</f>
        <v/>
      </c>
      <c r="S104" s="27" t="str">
        <f aca="false">IF(OR(Q104="",R104=""),"",IF(R104=0,"",Q104/R104))</f>
        <v/>
      </c>
      <c r="T104" s="20" t="str">
        <f aca="false">IF(Q104="","",IF(Q104&gt;0,"Win",IF(Q104&lt;0,"Loss","Breakeven")))</f>
        <v/>
      </c>
      <c r="U104" s="31"/>
      <c r="V104" s="31"/>
      <c r="W104" s="31"/>
      <c r="X104" s="29"/>
      <c r="Y104" s="29"/>
      <c r="Z104" s="20" t="str">
        <f aca="false">IF(B104="","",TEXT(B104,"yyyy-mm"))</f>
        <v/>
      </c>
      <c r="AA104" s="26" t="str">
        <f aca="false">IF(Q104="","",SUM($Q$4:Q104))</f>
        <v/>
      </c>
      <c r="AB104" s="26" t="str">
        <f aca="false">IF(AA104="","",MAX($AA$4:AA104))</f>
        <v/>
      </c>
      <c r="AC104" s="26" t="str">
        <f aca="false">IF(AA104="","",AA104-AB104)</f>
        <v/>
      </c>
    </row>
    <row r="105" customFormat="false" ht="16.5" hidden="false" customHeight="true" outlineLevel="0" collapsed="false">
      <c r="A105" s="20" t="str">
        <f aca="false">IF(B105="","",ROW()-3)</f>
        <v/>
      </c>
      <c r="B105" s="30"/>
      <c r="C105" s="31"/>
      <c r="D105" s="31"/>
      <c r="E105" s="31"/>
      <c r="F105" s="31"/>
      <c r="G105" s="31"/>
      <c r="H105" s="32"/>
      <c r="I105" s="32"/>
      <c r="J105" s="32"/>
      <c r="K105" s="33"/>
      <c r="L105" s="34"/>
      <c r="M105" s="34"/>
      <c r="N105" s="32"/>
      <c r="O105" s="32"/>
      <c r="P105" s="26" t="str">
        <f aca="false">IF(OR(B105="",H105="",I105="",J105=""),"",IF(F105="Long",1,IF(F105="Short",-1,0))*(I105-H105)*J105*IF(K105="",1,K105))</f>
        <v/>
      </c>
      <c r="Q105" s="26" t="str">
        <f aca="false">IF(P105="","",P105-N(L105)-N(M105))</f>
        <v/>
      </c>
      <c r="R105" s="26" t="str">
        <f aca="false">IF(OR(B105="",H105="",N105="",J105=""),"",ABS(H105-N105)*J105*IF(K105="",1,K105))</f>
        <v/>
      </c>
      <c r="S105" s="27" t="str">
        <f aca="false">IF(OR(Q105="",R105=""),"",IF(R105=0,"",Q105/R105))</f>
        <v/>
      </c>
      <c r="T105" s="20" t="str">
        <f aca="false">IF(Q105="","",IF(Q105&gt;0,"Win",IF(Q105&lt;0,"Loss","Breakeven")))</f>
        <v/>
      </c>
      <c r="U105" s="31"/>
      <c r="V105" s="31"/>
      <c r="W105" s="31"/>
      <c r="X105" s="29"/>
      <c r="Y105" s="29"/>
      <c r="Z105" s="20" t="str">
        <f aca="false">IF(B105="","",TEXT(B105,"yyyy-mm"))</f>
        <v/>
      </c>
      <c r="AA105" s="26" t="str">
        <f aca="false">IF(Q105="","",SUM($Q$4:Q105))</f>
        <v/>
      </c>
      <c r="AB105" s="26" t="str">
        <f aca="false">IF(AA105="","",MAX($AA$4:AA105))</f>
        <v/>
      </c>
      <c r="AC105" s="26" t="str">
        <f aca="false">IF(AA105="","",AA105-AB105)</f>
        <v/>
      </c>
    </row>
    <row r="106" customFormat="false" ht="16.5" hidden="false" customHeight="true" outlineLevel="0" collapsed="false">
      <c r="A106" s="20" t="str">
        <f aca="false">IF(B106="","",ROW()-3)</f>
        <v/>
      </c>
      <c r="B106" s="30"/>
      <c r="C106" s="31"/>
      <c r="D106" s="31"/>
      <c r="E106" s="31"/>
      <c r="F106" s="31"/>
      <c r="G106" s="31"/>
      <c r="H106" s="32"/>
      <c r="I106" s="32"/>
      <c r="J106" s="32"/>
      <c r="K106" s="33"/>
      <c r="L106" s="34"/>
      <c r="M106" s="34"/>
      <c r="N106" s="32"/>
      <c r="O106" s="32"/>
      <c r="P106" s="26" t="str">
        <f aca="false">IF(OR(B106="",H106="",I106="",J106=""),"",IF(F106="Long",1,IF(F106="Short",-1,0))*(I106-H106)*J106*IF(K106="",1,K106))</f>
        <v/>
      </c>
      <c r="Q106" s="26" t="str">
        <f aca="false">IF(P106="","",P106-N(L106)-N(M106))</f>
        <v/>
      </c>
      <c r="R106" s="26" t="str">
        <f aca="false">IF(OR(B106="",H106="",N106="",J106=""),"",ABS(H106-N106)*J106*IF(K106="",1,K106))</f>
        <v/>
      </c>
      <c r="S106" s="27" t="str">
        <f aca="false">IF(OR(Q106="",R106=""),"",IF(R106=0,"",Q106/R106))</f>
        <v/>
      </c>
      <c r="T106" s="20" t="str">
        <f aca="false">IF(Q106="","",IF(Q106&gt;0,"Win",IF(Q106&lt;0,"Loss","Breakeven")))</f>
        <v/>
      </c>
      <c r="U106" s="31"/>
      <c r="V106" s="31"/>
      <c r="W106" s="31"/>
      <c r="X106" s="29"/>
      <c r="Y106" s="29"/>
      <c r="Z106" s="20" t="str">
        <f aca="false">IF(B106="","",TEXT(B106,"yyyy-mm"))</f>
        <v/>
      </c>
      <c r="AA106" s="26" t="str">
        <f aca="false">IF(Q106="","",SUM($Q$4:Q106))</f>
        <v/>
      </c>
      <c r="AB106" s="26" t="str">
        <f aca="false">IF(AA106="","",MAX($AA$4:AA106))</f>
        <v/>
      </c>
      <c r="AC106" s="26" t="str">
        <f aca="false">IF(AA106="","",AA106-AB106)</f>
        <v/>
      </c>
    </row>
    <row r="107" customFormat="false" ht="16.5" hidden="false" customHeight="true" outlineLevel="0" collapsed="false">
      <c r="A107" s="20" t="str">
        <f aca="false">IF(B107="","",ROW()-3)</f>
        <v/>
      </c>
      <c r="B107" s="30"/>
      <c r="C107" s="31"/>
      <c r="D107" s="31"/>
      <c r="E107" s="31"/>
      <c r="F107" s="31"/>
      <c r="G107" s="31"/>
      <c r="H107" s="32"/>
      <c r="I107" s="32"/>
      <c r="J107" s="32"/>
      <c r="K107" s="33"/>
      <c r="L107" s="34"/>
      <c r="M107" s="34"/>
      <c r="N107" s="32"/>
      <c r="O107" s="32"/>
      <c r="P107" s="26" t="str">
        <f aca="false">IF(OR(B107="",H107="",I107="",J107=""),"",IF(F107="Long",1,IF(F107="Short",-1,0))*(I107-H107)*J107*IF(K107="",1,K107))</f>
        <v/>
      </c>
      <c r="Q107" s="26" t="str">
        <f aca="false">IF(P107="","",P107-N(L107)-N(M107))</f>
        <v/>
      </c>
      <c r="R107" s="26" t="str">
        <f aca="false">IF(OR(B107="",H107="",N107="",J107=""),"",ABS(H107-N107)*J107*IF(K107="",1,K107))</f>
        <v/>
      </c>
      <c r="S107" s="27" t="str">
        <f aca="false">IF(OR(Q107="",R107=""),"",IF(R107=0,"",Q107/R107))</f>
        <v/>
      </c>
      <c r="T107" s="20" t="str">
        <f aca="false">IF(Q107="","",IF(Q107&gt;0,"Win",IF(Q107&lt;0,"Loss","Breakeven")))</f>
        <v/>
      </c>
      <c r="U107" s="31"/>
      <c r="V107" s="31"/>
      <c r="W107" s="31"/>
      <c r="X107" s="29"/>
      <c r="Y107" s="29"/>
      <c r="Z107" s="20" t="str">
        <f aca="false">IF(B107="","",TEXT(B107,"yyyy-mm"))</f>
        <v/>
      </c>
      <c r="AA107" s="26" t="str">
        <f aca="false">IF(Q107="","",SUM($Q$4:Q107))</f>
        <v/>
      </c>
      <c r="AB107" s="26" t="str">
        <f aca="false">IF(AA107="","",MAX($AA$4:AA107))</f>
        <v/>
      </c>
      <c r="AC107" s="26" t="str">
        <f aca="false">IF(AA107="","",AA107-AB107)</f>
        <v/>
      </c>
    </row>
    <row r="108" customFormat="false" ht="16.5" hidden="false" customHeight="true" outlineLevel="0" collapsed="false">
      <c r="A108" s="20" t="str">
        <f aca="false">IF(B108="","",ROW()-3)</f>
        <v/>
      </c>
      <c r="B108" s="30"/>
      <c r="C108" s="31"/>
      <c r="D108" s="31"/>
      <c r="E108" s="31"/>
      <c r="F108" s="31"/>
      <c r="G108" s="31"/>
      <c r="H108" s="32"/>
      <c r="I108" s="32"/>
      <c r="J108" s="32"/>
      <c r="K108" s="33"/>
      <c r="L108" s="34"/>
      <c r="M108" s="34"/>
      <c r="N108" s="32"/>
      <c r="O108" s="32"/>
      <c r="P108" s="26" t="str">
        <f aca="false">IF(OR(B108="",H108="",I108="",J108=""),"",IF(F108="Long",1,IF(F108="Short",-1,0))*(I108-H108)*J108*IF(K108="",1,K108))</f>
        <v/>
      </c>
      <c r="Q108" s="26" t="str">
        <f aca="false">IF(P108="","",P108-N(L108)-N(M108))</f>
        <v/>
      </c>
      <c r="R108" s="26" t="str">
        <f aca="false">IF(OR(B108="",H108="",N108="",J108=""),"",ABS(H108-N108)*J108*IF(K108="",1,K108))</f>
        <v/>
      </c>
      <c r="S108" s="27" t="str">
        <f aca="false">IF(OR(Q108="",R108=""),"",IF(R108=0,"",Q108/R108))</f>
        <v/>
      </c>
      <c r="T108" s="20" t="str">
        <f aca="false">IF(Q108="","",IF(Q108&gt;0,"Win",IF(Q108&lt;0,"Loss","Breakeven")))</f>
        <v/>
      </c>
      <c r="U108" s="31"/>
      <c r="V108" s="31"/>
      <c r="W108" s="31"/>
      <c r="X108" s="29"/>
      <c r="Y108" s="29"/>
      <c r="Z108" s="20" t="str">
        <f aca="false">IF(B108="","",TEXT(B108,"yyyy-mm"))</f>
        <v/>
      </c>
      <c r="AA108" s="26" t="str">
        <f aca="false">IF(Q108="","",SUM($Q$4:Q108))</f>
        <v/>
      </c>
      <c r="AB108" s="26" t="str">
        <f aca="false">IF(AA108="","",MAX($AA$4:AA108))</f>
        <v/>
      </c>
      <c r="AC108" s="26" t="str">
        <f aca="false">IF(AA108="","",AA108-AB108)</f>
        <v/>
      </c>
    </row>
    <row r="109" customFormat="false" ht="16.5" hidden="false" customHeight="true" outlineLevel="0" collapsed="false">
      <c r="A109" s="20" t="str">
        <f aca="false">IF(B109="","",ROW()-3)</f>
        <v/>
      </c>
      <c r="B109" s="30"/>
      <c r="C109" s="31"/>
      <c r="D109" s="31"/>
      <c r="E109" s="31"/>
      <c r="F109" s="31"/>
      <c r="G109" s="31"/>
      <c r="H109" s="32"/>
      <c r="I109" s="32"/>
      <c r="J109" s="32"/>
      <c r="K109" s="33"/>
      <c r="L109" s="34"/>
      <c r="M109" s="34"/>
      <c r="N109" s="32"/>
      <c r="O109" s="32"/>
      <c r="P109" s="26" t="str">
        <f aca="false">IF(OR(B109="",H109="",I109="",J109=""),"",IF(F109="Long",1,IF(F109="Short",-1,0))*(I109-H109)*J109*IF(K109="",1,K109))</f>
        <v/>
      </c>
      <c r="Q109" s="26" t="str">
        <f aca="false">IF(P109="","",P109-N(L109)-N(M109))</f>
        <v/>
      </c>
      <c r="R109" s="26" t="str">
        <f aca="false">IF(OR(B109="",H109="",N109="",J109=""),"",ABS(H109-N109)*J109*IF(K109="",1,K109))</f>
        <v/>
      </c>
      <c r="S109" s="27" t="str">
        <f aca="false">IF(OR(Q109="",R109=""),"",IF(R109=0,"",Q109/R109))</f>
        <v/>
      </c>
      <c r="T109" s="20" t="str">
        <f aca="false">IF(Q109="","",IF(Q109&gt;0,"Win",IF(Q109&lt;0,"Loss","Breakeven")))</f>
        <v/>
      </c>
      <c r="U109" s="31"/>
      <c r="V109" s="31"/>
      <c r="W109" s="31"/>
      <c r="X109" s="29"/>
      <c r="Y109" s="29"/>
      <c r="Z109" s="20" t="str">
        <f aca="false">IF(B109="","",TEXT(B109,"yyyy-mm"))</f>
        <v/>
      </c>
      <c r="AA109" s="26" t="str">
        <f aca="false">IF(Q109="","",SUM($Q$4:Q109))</f>
        <v/>
      </c>
      <c r="AB109" s="26" t="str">
        <f aca="false">IF(AA109="","",MAX($AA$4:AA109))</f>
        <v/>
      </c>
      <c r="AC109" s="26" t="str">
        <f aca="false">IF(AA109="","",AA109-AB109)</f>
        <v/>
      </c>
    </row>
    <row r="110" customFormat="false" ht="16.5" hidden="false" customHeight="true" outlineLevel="0" collapsed="false">
      <c r="A110" s="20" t="str">
        <f aca="false">IF(B110="","",ROW()-3)</f>
        <v/>
      </c>
      <c r="B110" s="30"/>
      <c r="C110" s="31"/>
      <c r="D110" s="31"/>
      <c r="E110" s="31"/>
      <c r="F110" s="31"/>
      <c r="G110" s="31"/>
      <c r="H110" s="32"/>
      <c r="I110" s="32"/>
      <c r="J110" s="32"/>
      <c r="K110" s="33"/>
      <c r="L110" s="34"/>
      <c r="M110" s="34"/>
      <c r="N110" s="32"/>
      <c r="O110" s="32"/>
      <c r="P110" s="26" t="str">
        <f aca="false">IF(OR(B110="",H110="",I110="",J110=""),"",IF(F110="Long",1,IF(F110="Short",-1,0))*(I110-H110)*J110*IF(K110="",1,K110))</f>
        <v/>
      </c>
      <c r="Q110" s="26" t="str">
        <f aca="false">IF(P110="","",P110-N(L110)-N(M110))</f>
        <v/>
      </c>
      <c r="R110" s="26" t="str">
        <f aca="false">IF(OR(B110="",H110="",N110="",J110=""),"",ABS(H110-N110)*J110*IF(K110="",1,K110))</f>
        <v/>
      </c>
      <c r="S110" s="27" t="str">
        <f aca="false">IF(OR(Q110="",R110=""),"",IF(R110=0,"",Q110/R110))</f>
        <v/>
      </c>
      <c r="T110" s="20" t="str">
        <f aca="false">IF(Q110="","",IF(Q110&gt;0,"Win",IF(Q110&lt;0,"Loss","Breakeven")))</f>
        <v/>
      </c>
      <c r="U110" s="31"/>
      <c r="V110" s="31"/>
      <c r="W110" s="31"/>
      <c r="X110" s="29"/>
      <c r="Y110" s="29"/>
      <c r="Z110" s="20" t="str">
        <f aca="false">IF(B110="","",TEXT(B110,"yyyy-mm"))</f>
        <v/>
      </c>
      <c r="AA110" s="26" t="str">
        <f aca="false">IF(Q110="","",SUM($Q$4:Q110))</f>
        <v/>
      </c>
      <c r="AB110" s="26" t="str">
        <f aca="false">IF(AA110="","",MAX($AA$4:AA110))</f>
        <v/>
      </c>
      <c r="AC110" s="26" t="str">
        <f aca="false">IF(AA110="","",AA110-AB110)</f>
        <v/>
      </c>
    </row>
    <row r="111" customFormat="false" ht="16.5" hidden="false" customHeight="true" outlineLevel="0" collapsed="false">
      <c r="A111" s="20" t="str">
        <f aca="false">IF(B111="","",ROW()-3)</f>
        <v/>
      </c>
      <c r="B111" s="30"/>
      <c r="C111" s="31"/>
      <c r="D111" s="31"/>
      <c r="E111" s="31"/>
      <c r="F111" s="31"/>
      <c r="G111" s="31"/>
      <c r="H111" s="32"/>
      <c r="I111" s="32"/>
      <c r="J111" s="32"/>
      <c r="K111" s="33"/>
      <c r="L111" s="34"/>
      <c r="M111" s="34"/>
      <c r="N111" s="32"/>
      <c r="O111" s="32"/>
      <c r="P111" s="26" t="str">
        <f aca="false">IF(OR(B111="",H111="",I111="",J111=""),"",IF(F111="Long",1,IF(F111="Short",-1,0))*(I111-H111)*J111*IF(K111="",1,K111))</f>
        <v/>
      </c>
      <c r="Q111" s="26" t="str">
        <f aca="false">IF(P111="","",P111-N(L111)-N(M111))</f>
        <v/>
      </c>
      <c r="R111" s="26" t="str">
        <f aca="false">IF(OR(B111="",H111="",N111="",J111=""),"",ABS(H111-N111)*J111*IF(K111="",1,K111))</f>
        <v/>
      </c>
      <c r="S111" s="27" t="str">
        <f aca="false">IF(OR(Q111="",R111=""),"",IF(R111=0,"",Q111/R111))</f>
        <v/>
      </c>
      <c r="T111" s="20" t="str">
        <f aca="false">IF(Q111="","",IF(Q111&gt;0,"Win",IF(Q111&lt;0,"Loss","Breakeven")))</f>
        <v/>
      </c>
      <c r="U111" s="31"/>
      <c r="V111" s="31"/>
      <c r="W111" s="31"/>
      <c r="X111" s="29"/>
      <c r="Y111" s="29"/>
      <c r="Z111" s="20" t="str">
        <f aca="false">IF(B111="","",TEXT(B111,"yyyy-mm"))</f>
        <v/>
      </c>
      <c r="AA111" s="26" t="str">
        <f aca="false">IF(Q111="","",SUM($Q$4:Q111))</f>
        <v/>
      </c>
      <c r="AB111" s="26" t="str">
        <f aca="false">IF(AA111="","",MAX($AA$4:AA111))</f>
        <v/>
      </c>
      <c r="AC111" s="26" t="str">
        <f aca="false">IF(AA111="","",AA111-AB111)</f>
        <v/>
      </c>
    </row>
    <row r="112" customFormat="false" ht="16.5" hidden="false" customHeight="true" outlineLevel="0" collapsed="false">
      <c r="A112" s="20" t="str">
        <f aca="false">IF(B112="","",ROW()-3)</f>
        <v/>
      </c>
      <c r="B112" s="30"/>
      <c r="C112" s="31"/>
      <c r="D112" s="31"/>
      <c r="E112" s="31"/>
      <c r="F112" s="31"/>
      <c r="G112" s="31"/>
      <c r="H112" s="32"/>
      <c r="I112" s="32"/>
      <c r="J112" s="32"/>
      <c r="K112" s="33"/>
      <c r="L112" s="34"/>
      <c r="M112" s="34"/>
      <c r="N112" s="32"/>
      <c r="O112" s="32"/>
      <c r="P112" s="26" t="str">
        <f aca="false">IF(OR(B112="",H112="",I112="",J112=""),"",IF(F112="Long",1,IF(F112="Short",-1,0))*(I112-H112)*J112*IF(K112="",1,K112))</f>
        <v/>
      </c>
      <c r="Q112" s="26" t="str">
        <f aca="false">IF(P112="","",P112-N(L112)-N(M112))</f>
        <v/>
      </c>
      <c r="R112" s="26" t="str">
        <f aca="false">IF(OR(B112="",H112="",N112="",J112=""),"",ABS(H112-N112)*J112*IF(K112="",1,K112))</f>
        <v/>
      </c>
      <c r="S112" s="27" t="str">
        <f aca="false">IF(OR(Q112="",R112=""),"",IF(R112=0,"",Q112/R112))</f>
        <v/>
      </c>
      <c r="T112" s="20" t="str">
        <f aca="false">IF(Q112="","",IF(Q112&gt;0,"Win",IF(Q112&lt;0,"Loss","Breakeven")))</f>
        <v/>
      </c>
      <c r="U112" s="31"/>
      <c r="V112" s="31"/>
      <c r="W112" s="31"/>
      <c r="X112" s="29"/>
      <c r="Y112" s="29"/>
      <c r="Z112" s="20" t="str">
        <f aca="false">IF(B112="","",TEXT(B112,"yyyy-mm"))</f>
        <v/>
      </c>
      <c r="AA112" s="26" t="str">
        <f aca="false">IF(Q112="","",SUM($Q$4:Q112))</f>
        <v/>
      </c>
      <c r="AB112" s="26" t="str">
        <f aca="false">IF(AA112="","",MAX($AA$4:AA112))</f>
        <v/>
      </c>
      <c r="AC112" s="26" t="str">
        <f aca="false">IF(AA112="","",AA112-AB112)</f>
        <v/>
      </c>
    </row>
    <row r="113" customFormat="false" ht="16.5" hidden="false" customHeight="true" outlineLevel="0" collapsed="false">
      <c r="A113" s="20" t="str">
        <f aca="false">IF(B113="","",ROW()-3)</f>
        <v/>
      </c>
      <c r="B113" s="30"/>
      <c r="C113" s="31"/>
      <c r="D113" s="31"/>
      <c r="E113" s="31"/>
      <c r="F113" s="31"/>
      <c r="G113" s="31"/>
      <c r="H113" s="32"/>
      <c r="I113" s="32"/>
      <c r="J113" s="32"/>
      <c r="K113" s="33"/>
      <c r="L113" s="34"/>
      <c r="M113" s="34"/>
      <c r="N113" s="32"/>
      <c r="O113" s="32"/>
      <c r="P113" s="26" t="str">
        <f aca="false">IF(OR(B113="",H113="",I113="",J113=""),"",IF(F113="Long",1,IF(F113="Short",-1,0))*(I113-H113)*J113*IF(K113="",1,K113))</f>
        <v/>
      </c>
      <c r="Q113" s="26" t="str">
        <f aca="false">IF(P113="","",P113-N(L113)-N(M113))</f>
        <v/>
      </c>
      <c r="R113" s="26" t="str">
        <f aca="false">IF(OR(B113="",H113="",N113="",J113=""),"",ABS(H113-N113)*J113*IF(K113="",1,K113))</f>
        <v/>
      </c>
      <c r="S113" s="27" t="str">
        <f aca="false">IF(OR(Q113="",R113=""),"",IF(R113=0,"",Q113/R113))</f>
        <v/>
      </c>
      <c r="T113" s="20" t="str">
        <f aca="false">IF(Q113="","",IF(Q113&gt;0,"Win",IF(Q113&lt;0,"Loss","Breakeven")))</f>
        <v/>
      </c>
      <c r="U113" s="31"/>
      <c r="V113" s="31"/>
      <c r="W113" s="31"/>
      <c r="X113" s="29"/>
      <c r="Y113" s="29"/>
      <c r="Z113" s="20" t="str">
        <f aca="false">IF(B113="","",TEXT(B113,"yyyy-mm"))</f>
        <v/>
      </c>
      <c r="AA113" s="26" t="str">
        <f aca="false">IF(Q113="","",SUM($Q$4:Q113))</f>
        <v/>
      </c>
      <c r="AB113" s="26" t="str">
        <f aca="false">IF(AA113="","",MAX($AA$4:AA113))</f>
        <v/>
      </c>
      <c r="AC113" s="26" t="str">
        <f aca="false">IF(AA113="","",AA113-AB113)</f>
        <v/>
      </c>
    </row>
    <row r="114" customFormat="false" ht="16.5" hidden="false" customHeight="true" outlineLevel="0" collapsed="false">
      <c r="A114" s="20" t="str">
        <f aca="false">IF(B114="","",ROW()-3)</f>
        <v/>
      </c>
      <c r="B114" s="30"/>
      <c r="C114" s="31"/>
      <c r="D114" s="31"/>
      <c r="E114" s="31"/>
      <c r="F114" s="31"/>
      <c r="G114" s="31"/>
      <c r="H114" s="32"/>
      <c r="I114" s="32"/>
      <c r="J114" s="32"/>
      <c r="K114" s="33"/>
      <c r="L114" s="34"/>
      <c r="M114" s="34"/>
      <c r="N114" s="32"/>
      <c r="O114" s="32"/>
      <c r="P114" s="26" t="str">
        <f aca="false">IF(OR(B114="",H114="",I114="",J114=""),"",IF(F114="Long",1,IF(F114="Short",-1,0))*(I114-H114)*J114*IF(K114="",1,K114))</f>
        <v/>
      </c>
      <c r="Q114" s="26" t="str">
        <f aca="false">IF(P114="","",P114-N(L114)-N(M114))</f>
        <v/>
      </c>
      <c r="R114" s="26" t="str">
        <f aca="false">IF(OR(B114="",H114="",N114="",J114=""),"",ABS(H114-N114)*J114*IF(K114="",1,K114))</f>
        <v/>
      </c>
      <c r="S114" s="27" t="str">
        <f aca="false">IF(OR(Q114="",R114=""),"",IF(R114=0,"",Q114/R114))</f>
        <v/>
      </c>
      <c r="T114" s="20" t="str">
        <f aca="false">IF(Q114="","",IF(Q114&gt;0,"Win",IF(Q114&lt;0,"Loss","Breakeven")))</f>
        <v/>
      </c>
      <c r="U114" s="31"/>
      <c r="V114" s="31"/>
      <c r="W114" s="31"/>
      <c r="X114" s="29"/>
      <c r="Y114" s="29"/>
      <c r="Z114" s="20" t="str">
        <f aca="false">IF(B114="","",TEXT(B114,"yyyy-mm"))</f>
        <v/>
      </c>
      <c r="AA114" s="26" t="str">
        <f aca="false">IF(Q114="","",SUM($Q$4:Q114))</f>
        <v/>
      </c>
      <c r="AB114" s="26" t="str">
        <f aca="false">IF(AA114="","",MAX($AA$4:AA114))</f>
        <v/>
      </c>
      <c r="AC114" s="26" t="str">
        <f aca="false">IF(AA114="","",AA114-AB114)</f>
        <v/>
      </c>
    </row>
    <row r="115" customFormat="false" ht="16.5" hidden="false" customHeight="true" outlineLevel="0" collapsed="false">
      <c r="A115" s="20" t="str">
        <f aca="false">IF(B115="","",ROW()-3)</f>
        <v/>
      </c>
      <c r="B115" s="30"/>
      <c r="C115" s="31"/>
      <c r="D115" s="31"/>
      <c r="E115" s="31"/>
      <c r="F115" s="31"/>
      <c r="G115" s="31"/>
      <c r="H115" s="32"/>
      <c r="I115" s="32"/>
      <c r="J115" s="32"/>
      <c r="K115" s="33"/>
      <c r="L115" s="34"/>
      <c r="M115" s="34"/>
      <c r="N115" s="32"/>
      <c r="O115" s="32"/>
      <c r="P115" s="26" t="str">
        <f aca="false">IF(OR(B115="",H115="",I115="",J115=""),"",IF(F115="Long",1,IF(F115="Short",-1,0))*(I115-H115)*J115*IF(K115="",1,K115))</f>
        <v/>
      </c>
      <c r="Q115" s="26" t="str">
        <f aca="false">IF(P115="","",P115-N(L115)-N(M115))</f>
        <v/>
      </c>
      <c r="R115" s="26" t="str">
        <f aca="false">IF(OR(B115="",H115="",N115="",J115=""),"",ABS(H115-N115)*J115*IF(K115="",1,K115))</f>
        <v/>
      </c>
      <c r="S115" s="27" t="str">
        <f aca="false">IF(OR(Q115="",R115=""),"",IF(R115=0,"",Q115/R115))</f>
        <v/>
      </c>
      <c r="T115" s="20" t="str">
        <f aca="false">IF(Q115="","",IF(Q115&gt;0,"Win",IF(Q115&lt;0,"Loss","Breakeven")))</f>
        <v/>
      </c>
      <c r="U115" s="31"/>
      <c r="V115" s="31"/>
      <c r="W115" s="31"/>
      <c r="X115" s="29"/>
      <c r="Y115" s="29"/>
      <c r="Z115" s="20" t="str">
        <f aca="false">IF(B115="","",TEXT(B115,"yyyy-mm"))</f>
        <v/>
      </c>
      <c r="AA115" s="26" t="str">
        <f aca="false">IF(Q115="","",SUM($Q$4:Q115))</f>
        <v/>
      </c>
      <c r="AB115" s="26" t="str">
        <f aca="false">IF(AA115="","",MAX($AA$4:AA115))</f>
        <v/>
      </c>
      <c r="AC115" s="26" t="str">
        <f aca="false">IF(AA115="","",AA115-AB115)</f>
        <v/>
      </c>
    </row>
    <row r="116" customFormat="false" ht="16.5" hidden="false" customHeight="true" outlineLevel="0" collapsed="false">
      <c r="A116" s="20" t="str">
        <f aca="false">IF(B116="","",ROW()-3)</f>
        <v/>
      </c>
      <c r="B116" s="30"/>
      <c r="C116" s="31"/>
      <c r="D116" s="31"/>
      <c r="E116" s="31"/>
      <c r="F116" s="31"/>
      <c r="G116" s="31"/>
      <c r="H116" s="32"/>
      <c r="I116" s="32"/>
      <c r="J116" s="32"/>
      <c r="K116" s="33"/>
      <c r="L116" s="34"/>
      <c r="M116" s="34"/>
      <c r="N116" s="32"/>
      <c r="O116" s="32"/>
      <c r="P116" s="26" t="str">
        <f aca="false">IF(OR(B116="",H116="",I116="",J116=""),"",IF(F116="Long",1,IF(F116="Short",-1,0))*(I116-H116)*J116*IF(K116="",1,K116))</f>
        <v/>
      </c>
      <c r="Q116" s="26" t="str">
        <f aca="false">IF(P116="","",P116-N(L116)-N(M116))</f>
        <v/>
      </c>
      <c r="R116" s="26" t="str">
        <f aca="false">IF(OR(B116="",H116="",N116="",J116=""),"",ABS(H116-N116)*J116*IF(K116="",1,K116))</f>
        <v/>
      </c>
      <c r="S116" s="27" t="str">
        <f aca="false">IF(OR(Q116="",R116=""),"",IF(R116=0,"",Q116/R116))</f>
        <v/>
      </c>
      <c r="T116" s="20" t="str">
        <f aca="false">IF(Q116="","",IF(Q116&gt;0,"Win",IF(Q116&lt;0,"Loss","Breakeven")))</f>
        <v/>
      </c>
      <c r="U116" s="31"/>
      <c r="V116" s="31"/>
      <c r="W116" s="31"/>
      <c r="X116" s="29"/>
      <c r="Y116" s="29"/>
      <c r="Z116" s="20" t="str">
        <f aca="false">IF(B116="","",TEXT(B116,"yyyy-mm"))</f>
        <v/>
      </c>
      <c r="AA116" s="26" t="str">
        <f aca="false">IF(Q116="","",SUM($Q$4:Q116))</f>
        <v/>
      </c>
      <c r="AB116" s="26" t="str">
        <f aca="false">IF(AA116="","",MAX($AA$4:AA116))</f>
        <v/>
      </c>
      <c r="AC116" s="26" t="str">
        <f aca="false">IF(AA116="","",AA116-AB116)</f>
        <v/>
      </c>
    </row>
    <row r="117" customFormat="false" ht="16.5" hidden="false" customHeight="true" outlineLevel="0" collapsed="false">
      <c r="A117" s="20" t="str">
        <f aca="false">IF(B117="","",ROW()-3)</f>
        <v/>
      </c>
      <c r="B117" s="30"/>
      <c r="C117" s="31"/>
      <c r="D117" s="31"/>
      <c r="E117" s="31"/>
      <c r="F117" s="31"/>
      <c r="G117" s="31"/>
      <c r="H117" s="32"/>
      <c r="I117" s="32"/>
      <c r="J117" s="32"/>
      <c r="K117" s="33"/>
      <c r="L117" s="34"/>
      <c r="M117" s="34"/>
      <c r="N117" s="32"/>
      <c r="O117" s="32"/>
      <c r="P117" s="26" t="str">
        <f aca="false">IF(OR(B117="",H117="",I117="",J117=""),"",IF(F117="Long",1,IF(F117="Short",-1,0))*(I117-H117)*J117*IF(K117="",1,K117))</f>
        <v/>
      </c>
      <c r="Q117" s="26" t="str">
        <f aca="false">IF(P117="","",P117-N(L117)-N(M117))</f>
        <v/>
      </c>
      <c r="R117" s="26" t="str">
        <f aca="false">IF(OR(B117="",H117="",N117="",J117=""),"",ABS(H117-N117)*J117*IF(K117="",1,K117))</f>
        <v/>
      </c>
      <c r="S117" s="27" t="str">
        <f aca="false">IF(OR(Q117="",R117=""),"",IF(R117=0,"",Q117/R117))</f>
        <v/>
      </c>
      <c r="T117" s="20" t="str">
        <f aca="false">IF(Q117="","",IF(Q117&gt;0,"Win",IF(Q117&lt;0,"Loss","Breakeven")))</f>
        <v/>
      </c>
      <c r="U117" s="31"/>
      <c r="V117" s="31"/>
      <c r="W117" s="31"/>
      <c r="X117" s="29"/>
      <c r="Y117" s="29"/>
      <c r="Z117" s="20" t="str">
        <f aca="false">IF(B117="","",TEXT(B117,"yyyy-mm"))</f>
        <v/>
      </c>
      <c r="AA117" s="26" t="str">
        <f aca="false">IF(Q117="","",SUM($Q$4:Q117))</f>
        <v/>
      </c>
      <c r="AB117" s="26" t="str">
        <f aca="false">IF(AA117="","",MAX($AA$4:AA117))</f>
        <v/>
      </c>
      <c r="AC117" s="26" t="str">
        <f aca="false">IF(AA117="","",AA117-AB117)</f>
        <v/>
      </c>
    </row>
    <row r="118" customFormat="false" ht="16.5" hidden="false" customHeight="true" outlineLevel="0" collapsed="false">
      <c r="A118" s="20" t="str">
        <f aca="false">IF(B118="","",ROW()-3)</f>
        <v/>
      </c>
      <c r="B118" s="30"/>
      <c r="C118" s="31"/>
      <c r="D118" s="31"/>
      <c r="E118" s="31"/>
      <c r="F118" s="31"/>
      <c r="G118" s="31"/>
      <c r="H118" s="32"/>
      <c r="I118" s="32"/>
      <c r="J118" s="32"/>
      <c r="K118" s="33"/>
      <c r="L118" s="34"/>
      <c r="M118" s="34"/>
      <c r="N118" s="32"/>
      <c r="O118" s="32"/>
      <c r="P118" s="26" t="str">
        <f aca="false">IF(OR(B118="",H118="",I118="",J118=""),"",IF(F118="Long",1,IF(F118="Short",-1,0))*(I118-H118)*J118*IF(K118="",1,K118))</f>
        <v/>
      </c>
      <c r="Q118" s="26" t="str">
        <f aca="false">IF(P118="","",P118-N(L118)-N(M118))</f>
        <v/>
      </c>
      <c r="R118" s="26" t="str">
        <f aca="false">IF(OR(B118="",H118="",N118="",J118=""),"",ABS(H118-N118)*J118*IF(K118="",1,K118))</f>
        <v/>
      </c>
      <c r="S118" s="27" t="str">
        <f aca="false">IF(OR(Q118="",R118=""),"",IF(R118=0,"",Q118/R118))</f>
        <v/>
      </c>
      <c r="T118" s="20" t="str">
        <f aca="false">IF(Q118="","",IF(Q118&gt;0,"Win",IF(Q118&lt;0,"Loss","Breakeven")))</f>
        <v/>
      </c>
      <c r="U118" s="31"/>
      <c r="V118" s="31"/>
      <c r="W118" s="31"/>
      <c r="X118" s="29"/>
      <c r="Y118" s="29"/>
      <c r="Z118" s="20" t="str">
        <f aca="false">IF(B118="","",TEXT(B118,"yyyy-mm"))</f>
        <v/>
      </c>
      <c r="AA118" s="26" t="str">
        <f aca="false">IF(Q118="","",SUM($Q$4:Q118))</f>
        <v/>
      </c>
      <c r="AB118" s="26" t="str">
        <f aca="false">IF(AA118="","",MAX($AA$4:AA118))</f>
        <v/>
      </c>
      <c r="AC118" s="26" t="str">
        <f aca="false">IF(AA118="","",AA118-AB118)</f>
        <v/>
      </c>
    </row>
    <row r="119" customFormat="false" ht="16.5" hidden="false" customHeight="true" outlineLevel="0" collapsed="false">
      <c r="A119" s="20" t="str">
        <f aca="false">IF(B119="","",ROW()-3)</f>
        <v/>
      </c>
      <c r="B119" s="30"/>
      <c r="C119" s="31"/>
      <c r="D119" s="31"/>
      <c r="E119" s="31"/>
      <c r="F119" s="31"/>
      <c r="G119" s="31"/>
      <c r="H119" s="32"/>
      <c r="I119" s="32"/>
      <c r="J119" s="32"/>
      <c r="K119" s="33"/>
      <c r="L119" s="34"/>
      <c r="M119" s="34"/>
      <c r="N119" s="32"/>
      <c r="O119" s="32"/>
      <c r="P119" s="26" t="str">
        <f aca="false">IF(OR(B119="",H119="",I119="",J119=""),"",IF(F119="Long",1,IF(F119="Short",-1,0))*(I119-H119)*J119*IF(K119="",1,K119))</f>
        <v/>
      </c>
      <c r="Q119" s="26" t="str">
        <f aca="false">IF(P119="","",P119-N(L119)-N(M119))</f>
        <v/>
      </c>
      <c r="R119" s="26" t="str">
        <f aca="false">IF(OR(B119="",H119="",N119="",J119=""),"",ABS(H119-N119)*J119*IF(K119="",1,K119))</f>
        <v/>
      </c>
      <c r="S119" s="27" t="str">
        <f aca="false">IF(OR(Q119="",R119=""),"",IF(R119=0,"",Q119/R119))</f>
        <v/>
      </c>
      <c r="T119" s="20" t="str">
        <f aca="false">IF(Q119="","",IF(Q119&gt;0,"Win",IF(Q119&lt;0,"Loss","Breakeven")))</f>
        <v/>
      </c>
      <c r="U119" s="31"/>
      <c r="V119" s="31"/>
      <c r="W119" s="31"/>
      <c r="X119" s="29"/>
      <c r="Y119" s="29"/>
      <c r="Z119" s="20" t="str">
        <f aca="false">IF(B119="","",TEXT(B119,"yyyy-mm"))</f>
        <v/>
      </c>
      <c r="AA119" s="26" t="str">
        <f aca="false">IF(Q119="","",SUM($Q$4:Q119))</f>
        <v/>
      </c>
      <c r="AB119" s="26" t="str">
        <f aca="false">IF(AA119="","",MAX($AA$4:AA119))</f>
        <v/>
      </c>
      <c r="AC119" s="26" t="str">
        <f aca="false">IF(AA119="","",AA119-AB119)</f>
        <v/>
      </c>
    </row>
    <row r="120" customFormat="false" ht="16.5" hidden="false" customHeight="true" outlineLevel="0" collapsed="false">
      <c r="A120" s="20" t="str">
        <f aca="false">IF(B120="","",ROW()-3)</f>
        <v/>
      </c>
      <c r="B120" s="30"/>
      <c r="C120" s="31"/>
      <c r="D120" s="31"/>
      <c r="E120" s="31"/>
      <c r="F120" s="31"/>
      <c r="G120" s="31"/>
      <c r="H120" s="32"/>
      <c r="I120" s="32"/>
      <c r="J120" s="32"/>
      <c r="K120" s="33"/>
      <c r="L120" s="34"/>
      <c r="M120" s="34"/>
      <c r="N120" s="32"/>
      <c r="O120" s="32"/>
      <c r="P120" s="26" t="str">
        <f aca="false">IF(OR(B120="",H120="",I120="",J120=""),"",IF(F120="Long",1,IF(F120="Short",-1,0))*(I120-H120)*J120*IF(K120="",1,K120))</f>
        <v/>
      </c>
      <c r="Q120" s="26" t="str">
        <f aca="false">IF(P120="","",P120-N(L120)-N(M120))</f>
        <v/>
      </c>
      <c r="R120" s="26" t="str">
        <f aca="false">IF(OR(B120="",H120="",N120="",J120=""),"",ABS(H120-N120)*J120*IF(K120="",1,K120))</f>
        <v/>
      </c>
      <c r="S120" s="27" t="str">
        <f aca="false">IF(OR(Q120="",R120=""),"",IF(R120=0,"",Q120/R120))</f>
        <v/>
      </c>
      <c r="T120" s="20" t="str">
        <f aca="false">IF(Q120="","",IF(Q120&gt;0,"Win",IF(Q120&lt;0,"Loss","Breakeven")))</f>
        <v/>
      </c>
      <c r="U120" s="31"/>
      <c r="V120" s="31"/>
      <c r="W120" s="31"/>
      <c r="X120" s="29"/>
      <c r="Y120" s="29"/>
      <c r="Z120" s="20" t="str">
        <f aca="false">IF(B120="","",TEXT(B120,"yyyy-mm"))</f>
        <v/>
      </c>
      <c r="AA120" s="26" t="str">
        <f aca="false">IF(Q120="","",SUM($Q$4:Q120))</f>
        <v/>
      </c>
      <c r="AB120" s="26" t="str">
        <f aca="false">IF(AA120="","",MAX($AA$4:AA120))</f>
        <v/>
      </c>
      <c r="AC120" s="26" t="str">
        <f aca="false">IF(AA120="","",AA120-AB120)</f>
        <v/>
      </c>
    </row>
    <row r="121" customFormat="false" ht="16.5" hidden="false" customHeight="true" outlineLevel="0" collapsed="false">
      <c r="A121" s="20" t="str">
        <f aca="false">IF(B121="","",ROW()-3)</f>
        <v/>
      </c>
      <c r="B121" s="30"/>
      <c r="C121" s="31"/>
      <c r="D121" s="31"/>
      <c r="E121" s="31"/>
      <c r="F121" s="31"/>
      <c r="G121" s="31"/>
      <c r="H121" s="32"/>
      <c r="I121" s="32"/>
      <c r="J121" s="32"/>
      <c r="K121" s="33"/>
      <c r="L121" s="34"/>
      <c r="M121" s="34"/>
      <c r="N121" s="32"/>
      <c r="O121" s="32"/>
      <c r="P121" s="26" t="str">
        <f aca="false">IF(OR(B121="",H121="",I121="",J121=""),"",IF(F121="Long",1,IF(F121="Short",-1,0))*(I121-H121)*J121*IF(K121="",1,K121))</f>
        <v/>
      </c>
      <c r="Q121" s="26" t="str">
        <f aca="false">IF(P121="","",P121-N(L121)-N(M121))</f>
        <v/>
      </c>
      <c r="R121" s="26" t="str">
        <f aca="false">IF(OR(B121="",H121="",N121="",J121=""),"",ABS(H121-N121)*J121*IF(K121="",1,K121))</f>
        <v/>
      </c>
      <c r="S121" s="27" t="str">
        <f aca="false">IF(OR(Q121="",R121=""),"",IF(R121=0,"",Q121/R121))</f>
        <v/>
      </c>
      <c r="T121" s="20" t="str">
        <f aca="false">IF(Q121="","",IF(Q121&gt;0,"Win",IF(Q121&lt;0,"Loss","Breakeven")))</f>
        <v/>
      </c>
      <c r="U121" s="31"/>
      <c r="V121" s="31"/>
      <c r="W121" s="31"/>
      <c r="X121" s="29"/>
      <c r="Y121" s="29"/>
      <c r="Z121" s="20" t="str">
        <f aca="false">IF(B121="","",TEXT(B121,"yyyy-mm"))</f>
        <v/>
      </c>
      <c r="AA121" s="26" t="str">
        <f aca="false">IF(Q121="","",SUM($Q$4:Q121))</f>
        <v/>
      </c>
      <c r="AB121" s="26" t="str">
        <f aca="false">IF(AA121="","",MAX($AA$4:AA121))</f>
        <v/>
      </c>
      <c r="AC121" s="26" t="str">
        <f aca="false">IF(AA121="","",AA121-AB121)</f>
        <v/>
      </c>
    </row>
    <row r="122" customFormat="false" ht="16.5" hidden="false" customHeight="true" outlineLevel="0" collapsed="false">
      <c r="A122" s="20" t="str">
        <f aca="false">IF(B122="","",ROW()-3)</f>
        <v/>
      </c>
      <c r="B122" s="30"/>
      <c r="C122" s="31"/>
      <c r="D122" s="31"/>
      <c r="E122" s="31"/>
      <c r="F122" s="31"/>
      <c r="G122" s="31"/>
      <c r="H122" s="32"/>
      <c r="I122" s="32"/>
      <c r="J122" s="32"/>
      <c r="K122" s="33"/>
      <c r="L122" s="34"/>
      <c r="M122" s="34"/>
      <c r="N122" s="32"/>
      <c r="O122" s="32"/>
      <c r="P122" s="26" t="str">
        <f aca="false">IF(OR(B122="",H122="",I122="",J122=""),"",IF(F122="Long",1,IF(F122="Short",-1,0))*(I122-H122)*J122*IF(K122="",1,K122))</f>
        <v/>
      </c>
      <c r="Q122" s="26" t="str">
        <f aca="false">IF(P122="","",P122-N(L122)-N(M122))</f>
        <v/>
      </c>
      <c r="R122" s="26" t="str">
        <f aca="false">IF(OR(B122="",H122="",N122="",J122=""),"",ABS(H122-N122)*J122*IF(K122="",1,K122))</f>
        <v/>
      </c>
      <c r="S122" s="27" t="str">
        <f aca="false">IF(OR(Q122="",R122=""),"",IF(R122=0,"",Q122/R122))</f>
        <v/>
      </c>
      <c r="T122" s="20" t="str">
        <f aca="false">IF(Q122="","",IF(Q122&gt;0,"Win",IF(Q122&lt;0,"Loss","Breakeven")))</f>
        <v/>
      </c>
      <c r="U122" s="31"/>
      <c r="V122" s="31"/>
      <c r="W122" s="31"/>
      <c r="X122" s="29"/>
      <c r="Y122" s="29"/>
      <c r="Z122" s="20" t="str">
        <f aca="false">IF(B122="","",TEXT(B122,"yyyy-mm"))</f>
        <v/>
      </c>
      <c r="AA122" s="26" t="str">
        <f aca="false">IF(Q122="","",SUM($Q$4:Q122))</f>
        <v/>
      </c>
      <c r="AB122" s="26" t="str">
        <f aca="false">IF(AA122="","",MAX($AA$4:AA122))</f>
        <v/>
      </c>
      <c r="AC122" s="26" t="str">
        <f aca="false">IF(AA122="","",AA122-AB122)</f>
        <v/>
      </c>
    </row>
    <row r="123" customFormat="false" ht="16.5" hidden="false" customHeight="true" outlineLevel="0" collapsed="false">
      <c r="A123" s="20" t="str">
        <f aca="false">IF(B123="","",ROW()-3)</f>
        <v/>
      </c>
      <c r="B123" s="30"/>
      <c r="C123" s="31"/>
      <c r="D123" s="31"/>
      <c r="E123" s="31"/>
      <c r="F123" s="31"/>
      <c r="G123" s="31"/>
      <c r="H123" s="32"/>
      <c r="I123" s="32"/>
      <c r="J123" s="32"/>
      <c r="K123" s="33"/>
      <c r="L123" s="34"/>
      <c r="M123" s="34"/>
      <c r="N123" s="32"/>
      <c r="O123" s="32"/>
      <c r="P123" s="26" t="str">
        <f aca="false">IF(OR(B123="",H123="",I123="",J123=""),"",IF(F123="Long",1,IF(F123="Short",-1,0))*(I123-H123)*J123*IF(K123="",1,K123))</f>
        <v/>
      </c>
      <c r="Q123" s="26" t="str">
        <f aca="false">IF(P123="","",P123-N(L123)-N(M123))</f>
        <v/>
      </c>
      <c r="R123" s="26" t="str">
        <f aca="false">IF(OR(B123="",H123="",N123="",J123=""),"",ABS(H123-N123)*J123*IF(K123="",1,K123))</f>
        <v/>
      </c>
      <c r="S123" s="27" t="str">
        <f aca="false">IF(OR(Q123="",R123=""),"",IF(R123=0,"",Q123/R123))</f>
        <v/>
      </c>
      <c r="T123" s="20" t="str">
        <f aca="false">IF(Q123="","",IF(Q123&gt;0,"Win",IF(Q123&lt;0,"Loss","Breakeven")))</f>
        <v/>
      </c>
      <c r="U123" s="31"/>
      <c r="V123" s="31"/>
      <c r="W123" s="31"/>
      <c r="X123" s="29"/>
      <c r="Y123" s="29"/>
      <c r="Z123" s="20" t="str">
        <f aca="false">IF(B123="","",TEXT(B123,"yyyy-mm"))</f>
        <v/>
      </c>
      <c r="AA123" s="26" t="str">
        <f aca="false">IF(Q123="","",SUM($Q$4:Q123))</f>
        <v/>
      </c>
      <c r="AB123" s="26" t="str">
        <f aca="false">IF(AA123="","",MAX($AA$4:AA123))</f>
        <v/>
      </c>
      <c r="AC123" s="26" t="str">
        <f aca="false">IF(AA123="","",AA123-AB123)</f>
        <v/>
      </c>
    </row>
    <row r="124" customFormat="false" ht="16.5" hidden="false" customHeight="true" outlineLevel="0" collapsed="false">
      <c r="A124" s="20" t="str">
        <f aca="false">IF(B124="","",ROW()-3)</f>
        <v/>
      </c>
      <c r="B124" s="30"/>
      <c r="C124" s="31"/>
      <c r="D124" s="31"/>
      <c r="E124" s="31"/>
      <c r="F124" s="31"/>
      <c r="G124" s="31"/>
      <c r="H124" s="32"/>
      <c r="I124" s="32"/>
      <c r="J124" s="32"/>
      <c r="K124" s="33"/>
      <c r="L124" s="34"/>
      <c r="M124" s="34"/>
      <c r="N124" s="32"/>
      <c r="O124" s="32"/>
      <c r="P124" s="26" t="str">
        <f aca="false">IF(OR(B124="",H124="",I124="",J124=""),"",IF(F124="Long",1,IF(F124="Short",-1,0))*(I124-H124)*J124*IF(K124="",1,K124))</f>
        <v/>
      </c>
      <c r="Q124" s="26" t="str">
        <f aca="false">IF(P124="","",P124-N(L124)-N(M124))</f>
        <v/>
      </c>
      <c r="R124" s="26" t="str">
        <f aca="false">IF(OR(B124="",H124="",N124="",J124=""),"",ABS(H124-N124)*J124*IF(K124="",1,K124))</f>
        <v/>
      </c>
      <c r="S124" s="27" t="str">
        <f aca="false">IF(OR(Q124="",R124=""),"",IF(R124=0,"",Q124/R124))</f>
        <v/>
      </c>
      <c r="T124" s="20" t="str">
        <f aca="false">IF(Q124="","",IF(Q124&gt;0,"Win",IF(Q124&lt;0,"Loss","Breakeven")))</f>
        <v/>
      </c>
      <c r="U124" s="31"/>
      <c r="V124" s="31"/>
      <c r="W124" s="31"/>
      <c r="X124" s="29"/>
      <c r="Y124" s="29"/>
      <c r="Z124" s="20" t="str">
        <f aca="false">IF(B124="","",TEXT(B124,"yyyy-mm"))</f>
        <v/>
      </c>
      <c r="AA124" s="26" t="str">
        <f aca="false">IF(Q124="","",SUM($Q$4:Q124))</f>
        <v/>
      </c>
      <c r="AB124" s="26" t="str">
        <f aca="false">IF(AA124="","",MAX($AA$4:AA124))</f>
        <v/>
      </c>
      <c r="AC124" s="26" t="str">
        <f aca="false">IF(AA124="","",AA124-AB124)</f>
        <v/>
      </c>
    </row>
    <row r="125" customFormat="false" ht="16.5" hidden="false" customHeight="true" outlineLevel="0" collapsed="false">
      <c r="A125" s="20" t="str">
        <f aca="false">IF(B125="","",ROW()-3)</f>
        <v/>
      </c>
      <c r="B125" s="30"/>
      <c r="C125" s="31"/>
      <c r="D125" s="31"/>
      <c r="E125" s="31"/>
      <c r="F125" s="31"/>
      <c r="G125" s="31"/>
      <c r="H125" s="32"/>
      <c r="I125" s="32"/>
      <c r="J125" s="32"/>
      <c r="K125" s="33"/>
      <c r="L125" s="34"/>
      <c r="M125" s="34"/>
      <c r="N125" s="32"/>
      <c r="O125" s="32"/>
      <c r="P125" s="26" t="str">
        <f aca="false">IF(OR(B125="",H125="",I125="",J125=""),"",IF(F125="Long",1,IF(F125="Short",-1,0))*(I125-H125)*J125*IF(K125="",1,K125))</f>
        <v/>
      </c>
      <c r="Q125" s="26" t="str">
        <f aca="false">IF(P125="","",P125-N(L125)-N(M125))</f>
        <v/>
      </c>
      <c r="R125" s="26" t="str">
        <f aca="false">IF(OR(B125="",H125="",N125="",J125=""),"",ABS(H125-N125)*J125*IF(K125="",1,K125))</f>
        <v/>
      </c>
      <c r="S125" s="27" t="str">
        <f aca="false">IF(OR(Q125="",R125=""),"",IF(R125=0,"",Q125/R125))</f>
        <v/>
      </c>
      <c r="T125" s="20" t="str">
        <f aca="false">IF(Q125="","",IF(Q125&gt;0,"Win",IF(Q125&lt;0,"Loss","Breakeven")))</f>
        <v/>
      </c>
      <c r="U125" s="31"/>
      <c r="V125" s="31"/>
      <c r="W125" s="31"/>
      <c r="X125" s="29"/>
      <c r="Y125" s="29"/>
      <c r="Z125" s="20" t="str">
        <f aca="false">IF(B125="","",TEXT(B125,"yyyy-mm"))</f>
        <v/>
      </c>
      <c r="AA125" s="26" t="str">
        <f aca="false">IF(Q125="","",SUM($Q$4:Q125))</f>
        <v/>
      </c>
      <c r="AB125" s="26" t="str">
        <f aca="false">IF(AA125="","",MAX($AA$4:AA125))</f>
        <v/>
      </c>
      <c r="AC125" s="26" t="str">
        <f aca="false">IF(AA125="","",AA125-AB125)</f>
        <v/>
      </c>
    </row>
    <row r="126" customFormat="false" ht="16.5" hidden="false" customHeight="true" outlineLevel="0" collapsed="false">
      <c r="A126" s="20" t="str">
        <f aca="false">IF(B126="","",ROW()-3)</f>
        <v/>
      </c>
      <c r="B126" s="30"/>
      <c r="C126" s="31"/>
      <c r="D126" s="31"/>
      <c r="E126" s="31"/>
      <c r="F126" s="31"/>
      <c r="G126" s="31"/>
      <c r="H126" s="32"/>
      <c r="I126" s="32"/>
      <c r="J126" s="32"/>
      <c r="K126" s="33"/>
      <c r="L126" s="34"/>
      <c r="M126" s="34"/>
      <c r="N126" s="32"/>
      <c r="O126" s="32"/>
      <c r="P126" s="26" t="str">
        <f aca="false">IF(OR(B126="",H126="",I126="",J126=""),"",IF(F126="Long",1,IF(F126="Short",-1,0))*(I126-H126)*J126*IF(K126="",1,K126))</f>
        <v/>
      </c>
      <c r="Q126" s="26" t="str">
        <f aca="false">IF(P126="","",P126-N(L126)-N(M126))</f>
        <v/>
      </c>
      <c r="R126" s="26" t="str">
        <f aca="false">IF(OR(B126="",H126="",N126="",J126=""),"",ABS(H126-N126)*J126*IF(K126="",1,K126))</f>
        <v/>
      </c>
      <c r="S126" s="27" t="str">
        <f aca="false">IF(OR(Q126="",R126=""),"",IF(R126=0,"",Q126/R126))</f>
        <v/>
      </c>
      <c r="T126" s="20" t="str">
        <f aca="false">IF(Q126="","",IF(Q126&gt;0,"Win",IF(Q126&lt;0,"Loss","Breakeven")))</f>
        <v/>
      </c>
      <c r="U126" s="31"/>
      <c r="V126" s="31"/>
      <c r="W126" s="31"/>
      <c r="X126" s="29"/>
      <c r="Y126" s="29"/>
      <c r="Z126" s="20" t="str">
        <f aca="false">IF(B126="","",TEXT(B126,"yyyy-mm"))</f>
        <v/>
      </c>
      <c r="AA126" s="26" t="str">
        <f aca="false">IF(Q126="","",SUM($Q$4:Q126))</f>
        <v/>
      </c>
      <c r="AB126" s="26" t="str">
        <f aca="false">IF(AA126="","",MAX($AA$4:AA126))</f>
        <v/>
      </c>
      <c r="AC126" s="26" t="str">
        <f aca="false">IF(AA126="","",AA126-AB126)</f>
        <v/>
      </c>
    </row>
    <row r="127" customFormat="false" ht="16.5" hidden="false" customHeight="true" outlineLevel="0" collapsed="false">
      <c r="A127" s="20" t="str">
        <f aca="false">IF(B127="","",ROW()-3)</f>
        <v/>
      </c>
      <c r="B127" s="30"/>
      <c r="C127" s="31"/>
      <c r="D127" s="31"/>
      <c r="E127" s="31"/>
      <c r="F127" s="31"/>
      <c r="G127" s="31"/>
      <c r="H127" s="32"/>
      <c r="I127" s="32"/>
      <c r="J127" s="32"/>
      <c r="K127" s="33"/>
      <c r="L127" s="34"/>
      <c r="M127" s="34"/>
      <c r="N127" s="32"/>
      <c r="O127" s="32"/>
      <c r="P127" s="26" t="str">
        <f aca="false">IF(OR(B127="",H127="",I127="",J127=""),"",IF(F127="Long",1,IF(F127="Short",-1,0))*(I127-H127)*J127*IF(K127="",1,K127))</f>
        <v/>
      </c>
      <c r="Q127" s="26" t="str">
        <f aca="false">IF(P127="","",P127-N(L127)-N(M127))</f>
        <v/>
      </c>
      <c r="R127" s="26" t="str">
        <f aca="false">IF(OR(B127="",H127="",N127="",J127=""),"",ABS(H127-N127)*J127*IF(K127="",1,K127))</f>
        <v/>
      </c>
      <c r="S127" s="27" t="str">
        <f aca="false">IF(OR(Q127="",R127=""),"",IF(R127=0,"",Q127/R127))</f>
        <v/>
      </c>
      <c r="T127" s="20" t="str">
        <f aca="false">IF(Q127="","",IF(Q127&gt;0,"Win",IF(Q127&lt;0,"Loss","Breakeven")))</f>
        <v/>
      </c>
      <c r="U127" s="31"/>
      <c r="V127" s="31"/>
      <c r="W127" s="31"/>
      <c r="X127" s="29"/>
      <c r="Y127" s="29"/>
      <c r="Z127" s="20" t="str">
        <f aca="false">IF(B127="","",TEXT(B127,"yyyy-mm"))</f>
        <v/>
      </c>
      <c r="AA127" s="26" t="str">
        <f aca="false">IF(Q127="","",SUM($Q$4:Q127))</f>
        <v/>
      </c>
      <c r="AB127" s="26" t="str">
        <f aca="false">IF(AA127="","",MAX($AA$4:AA127))</f>
        <v/>
      </c>
      <c r="AC127" s="26" t="str">
        <f aca="false">IF(AA127="","",AA127-AB127)</f>
        <v/>
      </c>
    </row>
    <row r="128" customFormat="false" ht="16.5" hidden="false" customHeight="true" outlineLevel="0" collapsed="false">
      <c r="A128" s="20" t="str">
        <f aca="false">IF(B128="","",ROW()-3)</f>
        <v/>
      </c>
      <c r="B128" s="30"/>
      <c r="C128" s="31"/>
      <c r="D128" s="31"/>
      <c r="E128" s="31"/>
      <c r="F128" s="31"/>
      <c r="G128" s="31"/>
      <c r="H128" s="32"/>
      <c r="I128" s="32"/>
      <c r="J128" s="32"/>
      <c r="K128" s="33"/>
      <c r="L128" s="34"/>
      <c r="M128" s="34"/>
      <c r="N128" s="32"/>
      <c r="O128" s="32"/>
      <c r="P128" s="26" t="str">
        <f aca="false">IF(OR(B128="",H128="",I128="",J128=""),"",IF(F128="Long",1,IF(F128="Short",-1,0))*(I128-H128)*J128*IF(K128="",1,K128))</f>
        <v/>
      </c>
      <c r="Q128" s="26" t="str">
        <f aca="false">IF(P128="","",P128-N(L128)-N(M128))</f>
        <v/>
      </c>
      <c r="R128" s="26" t="str">
        <f aca="false">IF(OR(B128="",H128="",N128="",J128=""),"",ABS(H128-N128)*J128*IF(K128="",1,K128))</f>
        <v/>
      </c>
      <c r="S128" s="27" t="str">
        <f aca="false">IF(OR(Q128="",R128=""),"",IF(R128=0,"",Q128/R128))</f>
        <v/>
      </c>
      <c r="T128" s="20" t="str">
        <f aca="false">IF(Q128="","",IF(Q128&gt;0,"Win",IF(Q128&lt;0,"Loss","Breakeven")))</f>
        <v/>
      </c>
      <c r="U128" s="31"/>
      <c r="V128" s="31"/>
      <c r="W128" s="31"/>
      <c r="X128" s="29"/>
      <c r="Y128" s="29"/>
      <c r="Z128" s="20" t="str">
        <f aca="false">IF(B128="","",TEXT(B128,"yyyy-mm"))</f>
        <v/>
      </c>
      <c r="AA128" s="26" t="str">
        <f aca="false">IF(Q128="","",SUM($Q$4:Q128))</f>
        <v/>
      </c>
      <c r="AB128" s="26" t="str">
        <f aca="false">IF(AA128="","",MAX($AA$4:AA128))</f>
        <v/>
      </c>
      <c r="AC128" s="26" t="str">
        <f aca="false">IF(AA128="","",AA128-AB128)</f>
        <v/>
      </c>
    </row>
    <row r="129" customFormat="false" ht="16.5" hidden="false" customHeight="true" outlineLevel="0" collapsed="false">
      <c r="A129" s="20" t="str">
        <f aca="false">IF(B129="","",ROW()-3)</f>
        <v/>
      </c>
      <c r="B129" s="30"/>
      <c r="C129" s="31"/>
      <c r="D129" s="31"/>
      <c r="E129" s="31"/>
      <c r="F129" s="31"/>
      <c r="G129" s="31"/>
      <c r="H129" s="32"/>
      <c r="I129" s="32"/>
      <c r="J129" s="32"/>
      <c r="K129" s="33"/>
      <c r="L129" s="34"/>
      <c r="M129" s="34"/>
      <c r="N129" s="32"/>
      <c r="O129" s="32"/>
      <c r="P129" s="26" t="str">
        <f aca="false">IF(OR(B129="",H129="",I129="",J129=""),"",IF(F129="Long",1,IF(F129="Short",-1,0))*(I129-H129)*J129*IF(K129="",1,K129))</f>
        <v/>
      </c>
      <c r="Q129" s="26" t="str">
        <f aca="false">IF(P129="","",P129-N(L129)-N(M129))</f>
        <v/>
      </c>
      <c r="R129" s="26" t="str">
        <f aca="false">IF(OR(B129="",H129="",N129="",J129=""),"",ABS(H129-N129)*J129*IF(K129="",1,K129))</f>
        <v/>
      </c>
      <c r="S129" s="27" t="str">
        <f aca="false">IF(OR(Q129="",R129=""),"",IF(R129=0,"",Q129/R129))</f>
        <v/>
      </c>
      <c r="T129" s="20" t="str">
        <f aca="false">IF(Q129="","",IF(Q129&gt;0,"Win",IF(Q129&lt;0,"Loss","Breakeven")))</f>
        <v/>
      </c>
      <c r="U129" s="31"/>
      <c r="V129" s="31"/>
      <c r="W129" s="31"/>
      <c r="X129" s="29"/>
      <c r="Y129" s="29"/>
      <c r="Z129" s="20" t="str">
        <f aca="false">IF(B129="","",TEXT(B129,"yyyy-mm"))</f>
        <v/>
      </c>
      <c r="AA129" s="26" t="str">
        <f aca="false">IF(Q129="","",SUM($Q$4:Q129))</f>
        <v/>
      </c>
      <c r="AB129" s="26" t="str">
        <f aca="false">IF(AA129="","",MAX($AA$4:AA129))</f>
        <v/>
      </c>
      <c r="AC129" s="26" t="str">
        <f aca="false">IF(AA129="","",AA129-AB129)</f>
        <v/>
      </c>
    </row>
    <row r="130" customFormat="false" ht="16.5" hidden="false" customHeight="true" outlineLevel="0" collapsed="false">
      <c r="A130" s="20" t="str">
        <f aca="false">IF(B130="","",ROW()-3)</f>
        <v/>
      </c>
      <c r="B130" s="30"/>
      <c r="C130" s="31"/>
      <c r="D130" s="31"/>
      <c r="E130" s="31"/>
      <c r="F130" s="31"/>
      <c r="G130" s="31"/>
      <c r="H130" s="32"/>
      <c r="I130" s="32"/>
      <c r="J130" s="32"/>
      <c r="K130" s="33"/>
      <c r="L130" s="34"/>
      <c r="M130" s="34"/>
      <c r="N130" s="32"/>
      <c r="O130" s="32"/>
      <c r="P130" s="26" t="str">
        <f aca="false">IF(OR(B130="",H130="",I130="",J130=""),"",IF(F130="Long",1,IF(F130="Short",-1,0))*(I130-H130)*J130*IF(K130="",1,K130))</f>
        <v/>
      </c>
      <c r="Q130" s="26" t="str">
        <f aca="false">IF(P130="","",P130-N(L130)-N(M130))</f>
        <v/>
      </c>
      <c r="R130" s="26" t="str">
        <f aca="false">IF(OR(B130="",H130="",N130="",J130=""),"",ABS(H130-N130)*J130*IF(K130="",1,K130))</f>
        <v/>
      </c>
      <c r="S130" s="27" t="str">
        <f aca="false">IF(OR(Q130="",R130=""),"",IF(R130=0,"",Q130/R130))</f>
        <v/>
      </c>
      <c r="T130" s="20" t="str">
        <f aca="false">IF(Q130="","",IF(Q130&gt;0,"Win",IF(Q130&lt;0,"Loss","Breakeven")))</f>
        <v/>
      </c>
      <c r="U130" s="31"/>
      <c r="V130" s="31"/>
      <c r="W130" s="31"/>
      <c r="X130" s="29"/>
      <c r="Y130" s="29"/>
      <c r="Z130" s="20" t="str">
        <f aca="false">IF(B130="","",TEXT(B130,"yyyy-mm"))</f>
        <v/>
      </c>
      <c r="AA130" s="26" t="str">
        <f aca="false">IF(Q130="","",SUM($Q$4:Q130))</f>
        <v/>
      </c>
      <c r="AB130" s="26" t="str">
        <f aca="false">IF(AA130="","",MAX($AA$4:AA130))</f>
        <v/>
      </c>
      <c r="AC130" s="26" t="str">
        <f aca="false">IF(AA130="","",AA130-AB130)</f>
        <v/>
      </c>
    </row>
    <row r="131" customFormat="false" ht="16.5" hidden="false" customHeight="true" outlineLevel="0" collapsed="false">
      <c r="A131" s="20" t="str">
        <f aca="false">IF(B131="","",ROW()-3)</f>
        <v/>
      </c>
      <c r="B131" s="30"/>
      <c r="C131" s="31"/>
      <c r="D131" s="31"/>
      <c r="E131" s="31"/>
      <c r="F131" s="31"/>
      <c r="G131" s="31"/>
      <c r="H131" s="32"/>
      <c r="I131" s="32"/>
      <c r="J131" s="32"/>
      <c r="K131" s="33"/>
      <c r="L131" s="34"/>
      <c r="M131" s="34"/>
      <c r="N131" s="32"/>
      <c r="O131" s="32"/>
      <c r="P131" s="26" t="str">
        <f aca="false">IF(OR(B131="",H131="",I131="",J131=""),"",IF(F131="Long",1,IF(F131="Short",-1,0))*(I131-H131)*J131*IF(K131="",1,K131))</f>
        <v/>
      </c>
      <c r="Q131" s="26" t="str">
        <f aca="false">IF(P131="","",P131-N(L131)-N(M131))</f>
        <v/>
      </c>
      <c r="R131" s="26" t="str">
        <f aca="false">IF(OR(B131="",H131="",N131="",J131=""),"",ABS(H131-N131)*J131*IF(K131="",1,K131))</f>
        <v/>
      </c>
      <c r="S131" s="27" t="str">
        <f aca="false">IF(OR(Q131="",R131=""),"",IF(R131=0,"",Q131/R131))</f>
        <v/>
      </c>
      <c r="T131" s="20" t="str">
        <f aca="false">IF(Q131="","",IF(Q131&gt;0,"Win",IF(Q131&lt;0,"Loss","Breakeven")))</f>
        <v/>
      </c>
      <c r="U131" s="31"/>
      <c r="V131" s="31"/>
      <c r="W131" s="31"/>
      <c r="X131" s="29"/>
      <c r="Y131" s="29"/>
      <c r="Z131" s="20" t="str">
        <f aca="false">IF(B131="","",TEXT(B131,"yyyy-mm"))</f>
        <v/>
      </c>
      <c r="AA131" s="26" t="str">
        <f aca="false">IF(Q131="","",SUM($Q$4:Q131))</f>
        <v/>
      </c>
      <c r="AB131" s="26" t="str">
        <f aca="false">IF(AA131="","",MAX($AA$4:AA131))</f>
        <v/>
      </c>
      <c r="AC131" s="26" t="str">
        <f aca="false">IF(AA131="","",AA131-AB131)</f>
        <v/>
      </c>
    </row>
    <row r="132" customFormat="false" ht="16.5" hidden="false" customHeight="true" outlineLevel="0" collapsed="false">
      <c r="A132" s="20" t="str">
        <f aca="false">IF(B132="","",ROW()-3)</f>
        <v/>
      </c>
      <c r="B132" s="30"/>
      <c r="C132" s="31"/>
      <c r="D132" s="31"/>
      <c r="E132" s="31"/>
      <c r="F132" s="31"/>
      <c r="G132" s="31"/>
      <c r="H132" s="32"/>
      <c r="I132" s="32"/>
      <c r="J132" s="32"/>
      <c r="K132" s="33"/>
      <c r="L132" s="34"/>
      <c r="M132" s="34"/>
      <c r="N132" s="32"/>
      <c r="O132" s="32"/>
      <c r="P132" s="26" t="str">
        <f aca="false">IF(OR(B132="",H132="",I132="",J132=""),"",IF(F132="Long",1,IF(F132="Short",-1,0))*(I132-H132)*J132*IF(K132="",1,K132))</f>
        <v/>
      </c>
      <c r="Q132" s="26" t="str">
        <f aca="false">IF(P132="","",P132-N(L132)-N(M132))</f>
        <v/>
      </c>
      <c r="R132" s="26" t="str">
        <f aca="false">IF(OR(B132="",H132="",N132="",J132=""),"",ABS(H132-N132)*J132*IF(K132="",1,K132))</f>
        <v/>
      </c>
      <c r="S132" s="27" t="str">
        <f aca="false">IF(OR(Q132="",R132=""),"",IF(R132=0,"",Q132/R132))</f>
        <v/>
      </c>
      <c r="T132" s="20" t="str">
        <f aca="false">IF(Q132="","",IF(Q132&gt;0,"Win",IF(Q132&lt;0,"Loss","Breakeven")))</f>
        <v/>
      </c>
      <c r="U132" s="31"/>
      <c r="V132" s="31"/>
      <c r="W132" s="31"/>
      <c r="X132" s="29"/>
      <c r="Y132" s="29"/>
      <c r="Z132" s="20" t="str">
        <f aca="false">IF(B132="","",TEXT(B132,"yyyy-mm"))</f>
        <v/>
      </c>
      <c r="AA132" s="26" t="str">
        <f aca="false">IF(Q132="","",SUM($Q$4:Q132))</f>
        <v/>
      </c>
      <c r="AB132" s="26" t="str">
        <f aca="false">IF(AA132="","",MAX($AA$4:AA132))</f>
        <v/>
      </c>
      <c r="AC132" s="26" t="str">
        <f aca="false">IF(AA132="","",AA132-AB132)</f>
        <v/>
      </c>
    </row>
    <row r="133" customFormat="false" ht="16.5" hidden="false" customHeight="true" outlineLevel="0" collapsed="false">
      <c r="A133" s="20" t="str">
        <f aca="false">IF(B133="","",ROW()-3)</f>
        <v/>
      </c>
      <c r="B133" s="30"/>
      <c r="C133" s="31"/>
      <c r="D133" s="31"/>
      <c r="E133" s="31"/>
      <c r="F133" s="31"/>
      <c r="G133" s="31"/>
      <c r="H133" s="32"/>
      <c r="I133" s="32"/>
      <c r="J133" s="32"/>
      <c r="K133" s="33"/>
      <c r="L133" s="34"/>
      <c r="M133" s="34"/>
      <c r="N133" s="32"/>
      <c r="O133" s="32"/>
      <c r="P133" s="26" t="str">
        <f aca="false">IF(OR(B133="",H133="",I133="",J133=""),"",IF(F133="Long",1,IF(F133="Short",-1,0))*(I133-H133)*J133*IF(K133="",1,K133))</f>
        <v/>
      </c>
      <c r="Q133" s="26" t="str">
        <f aca="false">IF(P133="","",P133-N(L133)-N(M133))</f>
        <v/>
      </c>
      <c r="R133" s="26" t="str">
        <f aca="false">IF(OR(B133="",H133="",N133="",J133=""),"",ABS(H133-N133)*J133*IF(K133="",1,K133))</f>
        <v/>
      </c>
      <c r="S133" s="27" t="str">
        <f aca="false">IF(OR(Q133="",R133=""),"",IF(R133=0,"",Q133/R133))</f>
        <v/>
      </c>
      <c r="T133" s="20" t="str">
        <f aca="false">IF(Q133="","",IF(Q133&gt;0,"Win",IF(Q133&lt;0,"Loss","Breakeven")))</f>
        <v/>
      </c>
      <c r="U133" s="31"/>
      <c r="V133" s="31"/>
      <c r="W133" s="31"/>
      <c r="X133" s="29"/>
      <c r="Y133" s="29"/>
      <c r="Z133" s="20" t="str">
        <f aca="false">IF(B133="","",TEXT(B133,"yyyy-mm"))</f>
        <v/>
      </c>
      <c r="AA133" s="26" t="str">
        <f aca="false">IF(Q133="","",SUM($Q$4:Q133))</f>
        <v/>
      </c>
      <c r="AB133" s="26" t="str">
        <f aca="false">IF(AA133="","",MAX($AA$4:AA133))</f>
        <v/>
      </c>
      <c r="AC133" s="26" t="str">
        <f aca="false">IF(AA133="","",AA133-AB133)</f>
        <v/>
      </c>
    </row>
    <row r="134" customFormat="false" ht="16.5" hidden="false" customHeight="true" outlineLevel="0" collapsed="false">
      <c r="A134" s="20" t="str">
        <f aca="false">IF(B134="","",ROW()-3)</f>
        <v/>
      </c>
      <c r="B134" s="30"/>
      <c r="C134" s="31"/>
      <c r="D134" s="31"/>
      <c r="E134" s="31"/>
      <c r="F134" s="31"/>
      <c r="G134" s="31"/>
      <c r="H134" s="32"/>
      <c r="I134" s="32"/>
      <c r="J134" s="32"/>
      <c r="K134" s="33"/>
      <c r="L134" s="34"/>
      <c r="M134" s="34"/>
      <c r="N134" s="32"/>
      <c r="O134" s="32"/>
      <c r="P134" s="26" t="str">
        <f aca="false">IF(OR(B134="",H134="",I134="",J134=""),"",IF(F134="Long",1,IF(F134="Short",-1,0))*(I134-H134)*J134*IF(K134="",1,K134))</f>
        <v/>
      </c>
      <c r="Q134" s="26" t="str">
        <f aca="false">IF(P134="","",P134-N(L134)-N(M134))</f>
        <v/>
      </c>
      <c r="R134" s="26" t="str">
        <f aca="false">IF(OR(B134="",H134="",N134="",J134=""),"",ABS(H134-N134)*J134*IF(K134="",1,K134))</f>
        <v/>
      </c>
      <c r="S134" s="27" t="str">
        <f aca="false">IF(OR(Q134="",R134=""),"",IF(R134=0,"",Q134/R134))</f>
        <v/>
      </c>
      <c r="T134" s="20" t="str">
        <f aca="false">IF(Q134="","",IF(Q134&gt;0,"Win",IF(Q134&lt;0,"Loss","Breakeven")))</f>
        <v/>
      </c>
      <c r="U134" s="31"/>
      <c r="V134" s="31"/>
      <c r="W134" s="31"/>
      <c r="X134" s="29"/>
      <c r="Y134" s="29"/>
      <c r="Z134" s="20" t="str">
        <f aca="false">IF(B134="","",TEXT(B134,"yyyy-mm"))</f>
        <v/>
      </c>
      <c r="AA134" s="26" t="str">
        <f aca="false">IF(Q134="","",SUM($Q$4:Q134))</f>
        <v/>
      </c>
      <c r="AB134" s="26" t="str">
        <f aca="false">IF(AA134="","",MAX($AA$4:AA134))</f>
        <v/>
      </c>
      <c r="AC134" s="26" t="str">
        <f aca="false">IF(AA134="","",AA134-AB134)</f>
        <v/>
      </c>
    </row>
    <row r="135" customFormat="false" ht="16.5" hidden="false" customHeight="true" outlineLevel="0" collapsed="false">
      <c r="A135" s="20" t="str">
        <f aca="false">IF(B135="","",ROW()-3)</f>
        <v/>
      </c>
      <c r="B135" s="30"/>
      <c r="C135" s="31"/>
      <c r="D135" s="31"/>
      <c r="E135" s="31"/>
      <c r="F135" s="31"/>
      <c r="G135" s="31"/>
      <c r="H135" s="32"/>
      <c r="I135" s="32"/>
      <c r="J135" s="32"/>
      <c r="K135" s="33"/>
      <c r="L135" s="34"/>
      <c r="M135" s="34"/>
      <c r="N135" s="32"/>
      <c r="O135" s="32"/>
      <c r="P135" s="26" t="str">
        <f aca="false">IF(OR(B135="",H135="",I135="",J135=""),"",IF(F135="Long",1,IF(F135="Short",-1,0))*(I135-H135)*J135*IF(K135="",1,K135))</f>
        <v/>
      </c>
      <c r="Q135" s="26" t="str">
        <f aca="false">IF(P135="","",P135-N(L135)-N(M135))</f>
        <v/>
      </c>
      <c r="R135" s="26" t="str">
        <f aca="false">IF(OR(B135="",H135="",N135="",J135=""),"",ABS(H135-N135)*J135*IF(K135="",1,K135))</f>
        <v/>
      </c>
      <c r="S135" s="27" t="str">
        <f aca="false">IF(OR(Q135="",R135=""),"",IF(R135=0,"",Q135/R135))</f>
        <v/>
      </c>
      <c r="T135" s="20" t="str">
        <f aca="false">IF(Q135="","",IF(Q135&gt;0,"Win",IF(Q135&lt;0,"Loss","Breakeven")))</f>
        <v/>
      </c>
      <c r="U135" s="31"/>
      <c r="V135" s="31"/>
      <c r="W135" s="31"/>
      <c r="X135" s="29"/>
      <c r="Y135" s="29"/>
      <c r="Z135" s="20" t="str">
        <f aca="false">IF(B135="","",TEXT(B135,"yyyy-mm"))</f>
        <v/>
      </c>
      <c r="AA135" s="26" t="str">
        <f aca="false">IF(Q135="","",SUM($Q$4:Q135))</f>
        <v/>
      </c>
      <c r="AB135" s="26" t="str">
        <f aca="false">IF(AA135="","",MAX($AA$4:AA135))</f>
        <v/>
      </c>
      <c r="AC135" s="26" t="str">
        <f aca="false">IF(AA135="","",AA135-AB135)</f>
        <v/>
      </c>
    </row>
    <row r="136" customFormat="false" ht="16.5" hidden="false" customHeight="true" outlineLevel="0" collapsed="false">
      <c r="A136" s="20" t="str">
        <f aca="false">IF(B136="","",ROW()-3)</f>
        <v/>
      </c>
      <c r="B136" s="30"/>
      <c r="C136" s="31"/>
      <c r="D136" s="31"/>
      <c r="E136" s="31"/>
      <c r="F136" s="31"/>
      <c r="G136" s="31"/>
      <c r="H136" s="32"/>
      <c r="I136" s="32"/>
      <c r="J136" s="32"/>
      <c r="K136" s="33"/>
      <c r="L136" s="34"/>
      <c r="M136" s="34"/>
      <c r="N136" s="32"/>
      <c r="O136" s="32"/>
      <c r="P136" s="26" t="str">
        <f aca="false">IF(OR(B136="",H136="",I136="",J136=""),"",IF(F136="Long",1,IF(F136="Short",-1,0))*(I136-H136)*J136*IF(K136="",1,K136))</f>
        <v/>
      </c>
      <c r="Q136" s="26" t="str">
        <f aca="false">IF(P136="","",P136-N(L136)-N(M136))</f>
        <v/>
      </c>
      <c r="R136" s="26" t="str">
        <f aca="false">IF(OR(B136="",H136="",N136="",J136=""),"",ABS(H136-N136)*J136*IF(K136="",1,K136))</f>
        <v/>
      </c>
      <c r="S136" s="27" t="str">
        <f aca="false">IF(OR(Q136="",R136=""),"",IF(R136=0,"",Q136/R136))</f>
        <v/>
      </c>
      <c r="T136" s="20" t="str">
        <f aca="false">IF(Q136="","",IF(Q136&gt;0,"Win",IF(Q136&lt;0,"Loss","Breakeven")))</f>
        <v/>
      </c>
      <c r="U136" s="31"/>
      <c r="V136" s="31"/>
      <c r="W136" s="31"/>
      <c r="X136" s="29"/>
      <c r="Y136" s="29"/>
      <c r="Z136" s="20" t="str">
        <f aca="false">IF(B136="","",TEXT(B136,"yyyy-mm"))</f>
        <v/>
      </c>
      <c r="AA136" s="26" t="str">
        <f aca="false">IF(Q136="","",SUM($Q$4:Q136))</f>
        <v/>
      </c>
      <c r="AB136" s="26" t="str">
        <f aca="false">IF(AA136="","",MAX($AA$4:AA136))</f>
        <v/>
      </c>
      <c r="AC136" s="26" t="str">
        <f aca="false">IF(AA136="","",AA136-AB136)</f>
        <v/>
      </c>
    </row>
    <row r="137" customFormat="false" ht="16.5" hidden="false" customHeight="true" outlineLevel="0" collapsed="false">
      <c r="A137" s="20" t="str">
        <f aca="false">IF(B137="","",ROW()-3)</f>
        <v/>
      </c>
      <c r="B137" s="30"/>
      <c r="C137" s="31"/>
      <c r="D137" s="31"/>
      <c r="E137" s="31"/>
      <c r="F137" s="31"/>
      <c r="G137" s="31"/>
      <c r="H137" s="32"/>
      <c r="I137" s="32"/>
      <c r="J137" s="32"/>
      <c r="K137" s="33"/>
      <c r="L137" s="34"/>
      <c r="M137" s="34"/>
      <c r="N137" s="32"/>
      <c r="O137" s="32"/>
      <c r="P137" s="26" t="str">
        <f aca="false">IF(OR(B137="",H137="",I137="",J137=""),"",IF(F137="Long",1,IF(F137="Short",-1,0))*(I137-H137)*J137*IF(K137="",1,K137))</f>
        <v/>
      </c>
      <c r="Q137" s="26" t="str">
        <f aca="false">IF(P137="","",P137-N(L137)-N(M137))</f>
        <v/>
      </c>
      <c r="R137" s="26" t="str">
        <f aca="false">IF(OR(B137="",H137="",N137="",J137=""),"",ABS(H137-N137)*J137*IF(K137="",1,K137))</f>
        <v/>
      </c>
      <c r="S137" s="27" t="str">
        <f aca="false">IF(OR(Q137="",R137=""),"",IF(R137=0,"",Q137/R137))</f>
        <v/>
      </c>
      <c r="T137" s="20" t="str">
        <f aca="false">IF(Q137="","",IF(Q137&gt;0,"Win",IF(Q137&lt;0,"Loss","Breakeven")))</f>
        <v/>
      </c>
      <c r="U137" s="31"/>
      <c r="V137" s="31"/>
      <c r="W137" s="31"/>
      <c r="X137" s="29"/>
      <c r="Y137" s="29"/>
      <c r="Z137" s="20" t="str">
        <f aca="false">IF(B137="","",TEXT(B137,"yyyy-mm"))</f>
        <v/>
      </c>
      <c r="AA137" s="26" t="str">
        <f aca="false">IF(Q137="","",SUM($Q$4:Q137))</f>
        <v/>
      </c>
      <c r="AB137" s="26" t="str">
        <f aca="false">IF(AA137="","",MAX($AA$4:AA137))</f>
        <v/>
      </c>
      <c r="AC137" s="26" t="str">
        <f aca="false">IF(AA137="","",AA137-AB137)</f>
        <v/>
      </c>
    </row>
    <row r="138" customFormat="false" ht="16.5" hidden="false" customHeight="true" outlineLevel="0" collapsed="false">
      <c r="A138" s="20" t="str">
        <f aca="false">IF(B138="","",ROW()-3)</f>
        <v/>
      </c>
      <c r="B138" s="30"/>
      <c r="C138" s="31"/>
      <c r="D138" s="31"/>
      <c r="E138" s="31"/>
      <c r="F138" s="31"/>
      <c r="G138" s="31"/>
      <c r="H138" s="32"/>
      <c r="I138" s="32"/>
      <c r="J138" s="32"/>
      <c r="K138" s="33"/>
      <c r="L138" s="34"/>
      <c r="M138" s="34"/>
      <c r="N138" s="32"/>
      <c r="O138" s="32"/>
      <c r="P138" s="26" t="str">
        <f aca="false">IF(OR(B138="",H138="",I138="",J138=""),"",IF(F138="Long",1,IF(F138="Short",-1,0))*(I138-H138)*J138*IF(K138="",1,K138))</f>
        <v/>
      </c>
      <c r="Q138" s="26" t="str">
        <f aca="false">IF(P138="","",P138-N(L138)-N(M138))</f>
        <v/>
      </c>
      <c r="R138" s="26" t="str">
        <f aca="false">IF(OR(B138="",H138="",N138="",J138=""),"",ABS(H138-N138)*J138*IF(K138="",1,K138))</f>
        <v/>
      </c>
      <c r="S138" s="27" t="str">
        <f aca="false">IF(OR(Q138="",R138=""),"",IF(R138=0,"",Q138/R138))</f>
        <v/>
      </c>
      <c r="T138" s="20" t="str">
        <f aca="false">IF(Q138="","",IF(Q138&gt;0,"Win",IF(Q138&lt;0,"Loss","Breakeven")))</f>
        <v/>
      </c>
      <c r="U138" s="31"/>
      <c r="V138" s="31"/>
      <c r="W138" s="31"/>
      <c r="X138" s="29"/>
      <c r="Y138" s="29"/>
      <c r="Z138" s="20" t="str">
        <f aca="false">IF(B138="","",TEXT(B138,"yyyy-mm"))</f>
        <v/>
      </c>
      <c r="AA138" s="26" t="str">
        <f aca="false">IF(Q138="","",SUM($Q$4:Q138))</f>
        <v/>
      </c>
      <c r="AB138" s="26" t="str">
        <f aca="false">IF(AA138="","",MAX($AA$4:AA138))</f>
        <v/>
      </c>
      <c r="AC138" s="26" t="str">
        <f aca="false">IF(AA138="","",AA138-AB138)</f>
        <v/>
      </c>
    </row>
    <row r="139" customFormat="false" ht="16.5" hidden="false" customHeight="true" outlineLevel="0" collapsed="false">
      <c r="A139" s="20" t="str">
        <f aca="false">IF(B139="","",ROW()-3)</f>
        <v/>
      </c>
      <c r="B139" s="30"/>
      <c r="C139" s="31"/>
      <c r="D139" s="31"/>
      <c r="E139" s="31"/>
      <c r="F139" s="31"/>
      <c r="G139" s="31"/>
      <c r="H139" s="32"/>
      <c r="I139" s="32"/>
      <c r="J139" s="32"/>
      <c r="K139" s="33"/>
      <c r="L139" s="34"/>
      <c r="M139" s="34"/>
      <c r="N139" s="32"/>
      <c r="O139" s="32"/>
      <c r="P139" s="26" t="str">
        <f aca="false">IF(OR(B139="",H139="",I139="",J139=""),"",IF(F139="Long",1,IF(F139="Short",-1,0))*(I139-H139)*J139*IF(K139="",1,K139))</f>
        <v/>
      </c>
      <c r="Q139" s="26" t="str">
        <f aca="false">IF(P139="","",P139-N(L139)-N(M139))</f>
        <v/>
      </c>
      <c r="R139" s="26" t="str">
        <f aca="false">IF(OR(B139="",H139="",N139="",J139=""),"",ABS(H139-N139)*J139*IF(K139="",1,K139))</f>
        <v/>
      </c>
      <c r="S139" s="27" t="str">
        <f aca="false">IF(OR(Q139="",R139=""),"",IF(R139=0,"",Q139/R139))</f>
        <v/>
      </c>
      <c r="T139" s="20" t="str">
        <f aca="false">IF(Q139="","",IF(Q139&gt;0,"Win",IF(Q139&lt;0,"Loss","Breakeven")))</f>
        <v/>
      </c>
      <c r="U139" s="31"/>
      <c r="V139" s="31"/>
      <c r="W139" s="31"/>
      <c r="X139" s="29"/>
      <c r="Y139" s="29"/>
      <c r="Z139" s="20" t="str">
        <f aca="false">IF(B139="","",TEXT(B139,"yyyy-mm"))</f>
        <v/>
      </c>
      <c r="AA139" s="26" t="str">
        <f aca="false">IF(Q139="","",SUM($Q$4:Q139))</f>
        <v/>
      </c>
      <c r="AB139" s="26" t="str">
        <f aca="false">IF(AA139="","",MAX($AA$4:AA139))</f>
        <v/>
      </c>
      <c r="AC139" s="26" t="str">
        <f aca="false">IF(AA139="","",AA139-AB139)</f>
        <v/>
      </c>
    </row>
    <row r="140" customFormat="false" ht="16.5" hidden="false" customHeight="true" outlineLevel="0" collapsed="false">
      <c r="A140" s="20" t="str">
        <f aca="false">IF(B140="","",ROW()-3)</f>
        <v/>
      </c>
      <c r="B140" s="30"/>
      <c r="C140" s="31"/>
      <c r="D140" s="31"/>
      <c r="E140" s="31"/>
      <c r="F140" s="31"/>
      <c r="G140" s="31"/>
      <c r="H140" s="32"/>
      <c r="I140" s="32"/>
      <c r="J140" s="32"/>
      <c r="K140" s="33"/>
      <c r="L140" s="34"/>
      <c r="M140" s="34"/>
      <c r="N140" s="32"/>
      <c r="O140" s="32"/>
      <c r="P140" s="26" t="str">
        <f aca="false">IF(OR(B140="",H140="",I140="",J140=""),"",IF(F140="Long",1,IF(F140="Short",-1,0))*(I140-H140)*J140*IF(K140="",1,K140))</f>
        <v/>
      </c>
      <c r="Q140" s="26" t="str">
        <f aca="false">IF(P140="","",P140-N(L140)-N(M140))</f>
        <v/>
      </c>
      <c r="R140" s="26" t="str">
        <f aca="false">IF(OR(B140="",H140="",N140="",J140=""),"",ABS(H140-N140)*J140*IF(K140="",1,K140))</f>
        <v/>
      </c>
      <c r="S140" s="27" t="str">
        <f aca="false">IF(OR(Q140="",R140=""),"",IF(R140=0,"",Q140/R140))</f>
        <v/>
      </c>
      <c r="T140" s="20" t="str">
        <f aca="false">IF(Q140="","",IF(Q140&gt;0,"Win",IF(Q140&lt;0,"Loss","Breakeven")))</f>
        <v/>
      </c>
      <c r="U140" s="31"/>
      <c r="V140" s="31"/>
      <c r="W140" s="31"/>
      <c r="X140" s="29"/>
      <c r="Y140" s="29"/>
      <c r="Z140" s="20" t="str">
        <f aca="false">IF(B140="","",TEXT(B140,"yyyy-mm"))</f>
        <v/>
      </c>
      <c r="AA140" s="26" t="str">
        <f aca="false">IF(Q140="","",SUM($Q$4:Q140))</f>
        <v/>
      </c>
      <c r="AB140" s="26" t="str">
        <f aca="false">IF(AA140="","",MAX($AA$4:AA140))</f>
        <v/>
      </c>
      <c r="AC140" s="26" t="str">
        <f aca="false">IF(AA140="","",AA140-AB140)</f>
        <v/>
      </c>
    </row>
    <row r="141" customFormat="false" ht="16.5" hidden="false" customHeight="true" outlineLevel="0" collapsed="false">
      <c r="A141" s="20" t="str">
        <f aca="false">IF(B141="","",ROW()-3)</f>
        <v/>
      </c>
      <c r="B141" s="30"/>
      <c r="C141" s="31"/>
      <c r="D141" s="31"/>
      <c r="E141" s="31"/>
      <c r="F141" s="31"/>
      <c r="G141" s="31"/>
      <c r="H141" s="32"/>
      <c r="I141" s="32"/>
      <c r="J141" s="32"/>
      <c r="K141" s="33"/>
      <c r="L141" s="34"/>
      <c r="M141" s="34"/>
      <c r="N141" s="32"/>
      <c r="O141" s="32"/>
      <c r="P141" s="26" t="str">
        <f aca="false">IF(OR(B141="",H141="",I141="",J141=""),"",IF(F141="Long",1,IF(F141="Short",-1,0))*(I141-H141)*J141*IF(K141="",1,K141))</f>
        <v/>
      </c>
      <c r="Q141" s="26" t="str">
        <f aca="false">IF(P141="","",P141-N(L141)-N(M141))</f>
        <v/>
      </c>
      <c r="R141" s="26" t="str">
        <f aca="false">IF(OR(B141="",H141="",N141="",J141=""),"",ABS(H141-N141)*J141*IF(K141="",1,K141))</f>
        <v/>
      </c>
      <c r="S141" s="27" t="str">
        <f aca="false">IF(OR(Q141="",R141=""),"",IF(R141=0,"",Q141/R141))</f>
        <v/>
      </c>
      <c r="T141" s="20" t="str">
        <f aca="false">IF(Q141="","",IF(Q141&gt;0,"Win",IF(Q141&lt;0,"Loss","Breakeven")))</f>
        <v/>
      </c>
      <c r="U141" s="31"/>
      <c r="V141" s="31"/>
      <c r="W141" s="31"/>
      <c r="X141" s="29"/>
      <c r="Y141" s="29"/>
      <c r="Z141" s="20" t="str">
        <f aca="false">IF(B141="","",TEXT(B141,"yyyy-mm"))</f>
        <v/>
      </c>
      <c r="AA141" s="26" t="str">
        <f aca="false">IF(Q141="","",SUM($Q$4:Q141))</f>
        <v/>
      </c>
      <c r="AB141" s="26" t="str">
        <f aca="false">IF(AA141="","",MAX($AA$4:AA141))</f>
        <v/>
      </c>
      <c r="AC141" s="26" t="str">
        <f aca="false">IF(AA141="","",AA141-AB141)</f>
        <v/>
      </c>
    </row>
    <row r="142" customFormat="false" ht="16.5" hidden="false" customHeight="true" outlineLevel="0" collapsed="false">
      <c r="A142" s="20" t="str">
        <f aca="false">IF(B142="","",ROW()-3)</f>
        <v/>
      </c>
      <c r="B142" s="30"/>
      <c r="C142" s="31"/>
      <c r="D142" s="31"/>
      <c r="E142" s="31"/>
      <c r="F142" s="31"/>
      <c r="G142" s="31"/>
      <c r="H142" s="32"/>
      <c r="I142" s="32"/>
      <c r="J142" s="32"/>
      <c r="K142" s="33"/>
      <c r="L142" s="34"/>
      <c r="M142" s="34"/>
      <c r="N142" s="32"/>
      <c r="O142" s="32"/>
      <c r="P142" s="26" t="str">
        <f aca="false">IF(OR(B142="",H142="",I142="",J142=""),"",IF(F142="Long",1,IF(F142="Short",-1,0))*(I142-H142)*J142*IF(K142="",1,K142))</f>
        <v/>
      </c>
      <c r="Q142" s="26" t="str">
        <f aca="false">IF(P142="","",P142-N(L142)-N(M142))</f>
        <v/>
      </c>
      <c r="R142" s="26" t="str">
        <f aca="false">IF(OR(B142="",H142="",N142="",J142=""),"",ABS(H142-N142)*J142*IF(K142="",1,K142))</f>
        <v/>
      </c>
      <c r="S142" s="27" t="str">
        <f aca="false">IF(OR(Q142="",R142=""),"",IF(R142=0,"",Q142/R142))</f>
        <v/>
      </c>
      <c r="T142" s="20" t="str">
        <f aca="false">IF(Q142="","",IF(Q142&gt;0,"Win",IF(Q142&lt;0,"Loss","Breakeven")))</f>
        <v/>
      </c>
      <c r="U142" s="31"/>
      <c r="V142" s="31"/>
      <c r="W142" s="31"/>
      <c r="X142" s="29"/>
      <c r="Y142" s="29"/>
      <c r="Z142" s="20" t="str">
        <f aca="false">IF(B142="","",TEXT(B142,"yyyy-mm"))</f>
        <v/>
      </c>
      <c r="AA142" s="26" t="str">
        <f aca="false">IF(Q142="","",SUM($Q$4:Q142))</f>
        <v/>
      </c>
      <c r="AB142" s="26" t="str">
        <f aca="false">IF(AA142="","",MAX($AA$4:AA142))</f>
        <v/>
      </c>
      <c r="AC142" s="26" t="str">
        <f aca="false">IF(AA142="","",AA142-AB142)</f>
        <v/>
      </c>
    </row>
    <row r="143" customFormat="false" ht="16.5" hidden="false" customHeight="true" outlineLevel="0" collapsed="false">
      <c r="A143" s="20" t="str">
        <f aca="false">IF(B143="","",ROW()-3)</f>
        <v/>
      </c>
      <c r="B143" s="30"/>
      <c r="C143" s="31"/>
      <c r="D143" s="31"/>
      <c r="E143" s="31"/>
      <c r="F143" s="31"/>
      <c r="G143" s="31"/>
      <c r="H143" s="32"/>
      <c r="I143" s="32"/>
      <c r="J143" s="32"/>
      <c r="K143" s="33"/>
      <c r="L143" s="34"/>
      <c r="M143" s="34"/>
      <c r="N143" s="32"/>
      <c r="O143" s="32"/>
      <c r="P143" s="26" t="str">
        <f aca="false">IF(OR(B143="",H143="",I143="",J143=""),"",IF(F143="Long",1,IF(F143="Short",-1,0))*(I143-H143)*J143*IF(K143="",1,K143))</f>
        <v/>
      </c>
      <c r="Q143" s="26" t="str">
        <f aca="false">IF(P143="","",P143-N(L143)-N(M143))</f>
        <v/>
      </c>
      <c r="R143" s="26" t="str">
        <f aca="false">IF(OR(B143="",H143="",N143="",J143=""),"",ABS(H143-N143)*J143*IF(K143="",1,K143))</f>
        <v/>
      </c>
      <c r="S143" s="27" t="str">
        <f aca="false">IF(OR(Q143="",R143=""),"",IF(R143=0,"",Q143/R143))</f>
        <v/>
      </c>
      <c r="T143" s="20" t="str">
        <f aca="false">IF(Q143="","",IF(Q143&gt;0,"Win",IF(Q143&lt;0,"Loss","Breakeven")))</f>
        <v/>
      </c>
      <c r="U143" s="31"/>
      <c r="V143" s="31"/>
      <c r="W143" s="31"/>
      <c r="X143" s="29"/>
      <c r="Y143" s="29"/>
      <c r="Z143" s="20" t="str">
        <f aca="false">IF(B143="","",TEXT(B143,"yyyy-mm"))</f>
        <v/>
      </c>
      <c r="AA143" s="26" t="str">
        <f aca="false">IF(Q143="","",SUM($Q$4:Q143))</f>
        <v/>
      </c>
      <c r="AB143" s="26" t="str">
        <f aca="false">IF(AA143="","",MAX($AA$4:AA143))</f>
        <v/>
      </c>
      <c r="AC143" s="26" t="str">
        <f aca="false">IF(AA143="","",AA143-AB143)</f>
        <v/>
      </c>
    </row>
    <row r="144" customFormat="false" ht="16.5" hidden="false" customHeight="true" outlineLevel="0" collapsed="false">
      <c r="A144" s="20" t="str">
        <f aca="false">IF(B144="","",ROW()-3)</f>
        <v/>
      </c>
      <c r="B144" s="30"/>
      <c r="C144" s="31"/>
      <c r="D144" s="31"/>
      <c r="E144" s="31"/>
      <c r="F144" s="31"/>
      <c r="G144" s="31"/>
      <c r="H144" s="32"/>
      <c r="I144" s="32"/>
      <c r="J144" s="32"/>
      <c r="K144" s="33"/>
      <c r="L144" s="34"/>
      <c r="M144" s="34"/>
      <c r="N144" s="32"/>
      <c r="O144" s="32"/>
      <c r="P144" s="26" t="str">
        <f aca="false">IF(OR(B144="",H144="",I144="",J144=""),"",IF(F144="Long",1,IF(F144="Short",-1,0))*(I144-H144)*J144*IF(K144="",1,K144))</f>
        <v/>
      </c>
      <c r="Q144" s="26" t="str">
        <f aca="false">IF(P144="","",P144-N(L144)-N(M144))</f>
        <v/>
      </c>
      <c r="R144" s="26" t="str">
        <f aca="false">IF(OR(B144="",H144="",N144="",J144=""),"",ABS(H144-N144)*J144*IF(K144="",1,K144))</f>
        <v/>
      </c>
      <c r="S144" s="27" t="str">
        <f aca="false">IF(OR(Q144="",R144=""),"",IF(R144=0,"",Q144/R144))</f>
        <v/>
      </c>
      <c r="T144" s="20" t="str">
        <f aca="false">IF(Q144="","",IF(Q144&gt;0,"Win",IF(Q144&lt;0,"Loss","Breakeven")))</f>
        <v/>
      </c>
      <c r="U144" s="31"/>
      <c r="V144" s="31"/>
      <c r="W144" s="31"/>
      <c r="X144" s="29"/>
      <c r="Y144" s="29"/>
      <c r="Z144" s="20" t="str">
        <f aca="false">IF(B144="","",TEXT(B144,"yyyy-mm"))</f>
        <v/>
      </c>
      <c r="AA144" s="26" t="str">
        <f aca="false">IF(Q144="","",SUM($Q$4:Q144))</f>
        <v/>
      </c>
      <c r="AB144" s="26" t="str">
        <f aca="false">IF(AA144="","",MAX($AA$4:AA144))</f>
        <v/>
      </c>
      <c r="AC144" s="26" t="str">
        <f aca="false">IF(AA144="","",AA144-AB144)</f>
        <v/>
      </c>
    </row>
    <row r="145" customFormat="false" ht="16.5" hidden="false" customHeight="true" outlineLevel="0" collapsed="false">
      <c r="A145" s="20" t="str">
        <f aca="false">IF(B145="","",ROW()-3)</f>
        <v/>
      </c>
      <c r="B145" s="30"/>
      <c r="C145" s="31"/>
      <c r="D145" s="31"/>
      <c r="E145" s="31"/>
      <c r="F145" s="31"/>
      <c r="G145" s="31"/>
      <c r="H145" s="32"/>
      <c r="I145" s="32"/>
      <c r="J145" s="32"/>
      <c r="K145" s="33"/>
      <c r="L145" s="34"/>
      <c r="M145" s="34"/>
      <c r="N145" s="32"/>
      <c r="O145" s="32"/>
      <c r="P145" s="26" t="str">
        <f aca="false">IF(OR(B145="",H145="",I145="",J145=""),"",IF(F145="Long",1,IF(F145="Short",-1,0))*(I145-H145)*J145*IF(K145="",1,K145))</f>
        <v/>
      </c>
      <c r="Q145" s="26" t="str">
        <f aca="false">IF(P145="","",P145-N(L145)-N(M145))</f>
        <v/>
      </c>
      <c r="R145" s="26" t="str">
        <f aca="false">IF(OR(B145="",H145="",N145="",J145=""),"",ABS(H145-N145)*J145*IF(K145="",1,K145))</f>
        <v/>
      </c>
      <c r="S145" s="27" t="str">
        <f aca="false">IF(OR(Q145="",R145=""),"",IF(R145=0,"",Q145/R145))</f>
        <v/>
      </c>
      <c r="T145" s="20" t="str">
        <f aca="false">IF(Q145="","",IF(Q145&gt;0,"Win",IF(Q145&lt;0,"Loss","Breakeven")))</f>
        <v/>
      </c>
      <c r="U145" s="31"/>
      <c r="V145" s="31"/>
      <c r="W145" s="31"/>
      <c r="X145" s="29"/>
      <c r="Y145" s="29"/>
      <c r="Z145" s="20" t="str">
        <f aca="false">IF(B145="","",TEXT(B145,"yyyy-mm"))</f>
        <v/>
      </c>
      <c r="AA145" s="26" t="str">
        <f aca="false">IF(Q145="","",SUM($Q$4:Q145))</f>
        <v/>
      </c>
      <c r="AB145" s="26" t="str">
        <f aca="false">IF(AA145="","",MAX($AA$4:AA145))</f>
        <v/>
      </c>
      <c r="AC145" s="26" t="str">
        <f aca="false">IF(AA145="","",AA145-AB145)</f>
        <v/>
      </c>
    </row>
    <row r="146" customFormat="false" ht="16.5" hidden="false" customHeight="true" outlineLevel="0" collapsed="false">
      <c r="A146" s="20" t="str">
        <f aca="false">IF(B146="","",ROW()-3)</f>
        <v/>
      </c>
      <c r="B146" s="30"/>
      <c r="C146" s="31"/>
      <c r="D146" s="31"/>
      <c r="E146" s="31"/>
      <c r="F146" s="31"/>
      <c r="G146" s="31"/>
      <c r="H146" s="32"/>
      <c r="I146" s="32"/>
      <c r="J146" s="32"/>
      <c r="K146" s="33"/>
      <c r="L146" s="34"/>
      <c r="M146" s="34"/>
      <c r="N146" s="32"/>
      <c r="O146" s="32"/>
      <c r="P146" s="26" t="str">
        <f aca="false">IF(OR(B146="",H146="",I146="",J146=""),"",IF(F146="Long",1,IF(F146="Short",-1,0))*(I146-H146)*J146*IF(K146="",1,K146))</f>
        <v/>
      </c>
      <c r="Q146" s="26" t="str">
        <f aca="false">IF(P146="","",P146-N(L146)-N(M146))</f>
        <v/>
      </c>
      <c r="R146" s="26" t="str">
        <f aca="false">IF(OR(B146="",H146="",N146="",J146=""),"",ABS(H146-N146)*J146*IF(K146="",1,K146))</f>
        <v/>
      </c>
      <c r="S146" s="27" t="str">
        <f aca="false">IF(OR(Q146="",R146=""),"",IF(R146=0,"",Q146/R146))</f>
        <v/>
      </c>
      <c r="T146" s="20" t="str">
        <f aca="false">IF(Q146="","",IF(Q146&gt;0,"Win",IF(Q146&lt;0,"Loss","Breakeven")))</f>
        <v/>
      </c>
      <c r="U146" s="31"/>
      <c r="V146" s="31"/>
      <c r="W146" s="31"/>
      <c r="X146" s="29"/>
      <c r="Y146" s="29"/>
      <c r="Z146" s="20" t="str">
        <f aca="false">IF(B146="","",TEXT(B146,"yyyy-mm"))</f>
        <v/>
      </c>
      <c r="AA146" s="26" t="str">
        <f aca="false">IF(Q146="","",SUM($Q$4:Q146))</f>
        <v/>
      </c>
      <c r="AB146" s="26" t="str">
        <f aca="false">IF(AA146="","",MAX($AA$4:AA146))</f>
        <v/>
      </c>
      <c r="AC146" s="26" t="str">
        <f aca="false">IF(AA146="","",AA146-AB146)</f>
        <v/>
      </c>
    </row>
    <row r="147" customFormat="false" ht="16.5" hidden="false" customHeight="true" outlineLevel="0" collapsed="false">
      <c r="A147" s="20" t="str">
        <f aca="false">IF(B147="","",ROW()-3)</f>
        <v/>
      </c>
      <c r="B147" s="30"/>
      <c r="C147" s="31"/>
      <c r="D147" s="31"/>
      <c r="E147" s="31"/>
      <c r="F147" s="31"/>
      <c r="G147" s="31"/>
      <c r="H147" s="32"/>
      <c r="I147" s="32"/>
      <c r="J147" s="32"/>
      <c r="K147" s="33"/>
      <c r="L147" s="34"/>
      <c r="M147" s="34"/>
      <c r="N147" s="32"/>
      <c r="O147" s="32"/>
      <c r="P147" s="26" t="str">
        <f aca="false">IF(OR(B147="",H147="",I147="",J147=""),"",IF(F147="Long",1,IF(F147="Short",-1,0))*(I147-H147)*J147*IF(K147="",1,K147))</f>
        <v/>
      </c>
      <c r="Q147" s="26" t="str">
        <f aca="false">IF(P147="","",P147-N(L147)-N(M147))</f>
        <v/>
      </c>
      <c r="R147" s="26" t="str">
        <f aca="false">IF(OR(B147="",H147="",N147="",J147=""),"",ABS(H147-N147)*J147*IF(K147="",1,K147))</f>
        <v/>
      </c>
      <c r="S147" s="27" t="str">
        <f aca="false">IF(OR(Q147="",R147=""),"",IF(R147=0,"",Q147/R147))</f>
        <v/>
      </c>
      <c r="T147" s="20" t="str">
        <f aca="false">IF(Q147="","",IF(Q147&gt;0,"Win",IF(Q147&lt;0,"Loss","Breakeven")))</f>
        <v/>
      </c>
      <c r="U147" s="31"/>
      <c r="V147" s="31"/>
      <c r="W147" s="31"/>
      <c r="X147" s="29"/>
      <c r="Y147" s="29"/>
      <c r="Z147" s="20" t="str">
        <f aca="false">IF(B147="","",TEXT(B147,"yyyy-mm"))</f>
        <v/>
      </c>
      <c r="AA147" s="26" t="str">
        <f aca="false">IF(Q147="","",SUM($Q$4:Q147))</f>
        <v/>
      </c>
      <c r="AB147" s="26" t="str">
        <f aca="false">IF(AA147="","",MAX($AA$4:AA147))</f>
        <v/>
      </c>
      <c r="AC147" s="26" t="str">
        <f aca="false">IF(AA147="","",AA147-AB147)</f>
        <v/>
      </c>
    </row>
    <row r="148" customFormat="false" ht="16.5" hidden="false" customHeight="true" outlineLevel="0" collapsed="false">
      <c r="A148" s="20" t="str">
        <f aca="false">IF(B148="","",ROW()-3)</f>
        <v/>
      </c>
      <c r="B148" s="30"/>
      <c r="C148" s="31"/>
      <c r="D148" s="31"/>
      <c r="E148" s="31"/>
      <c r="F148" s="31"/>
      <c r="G148" s="31"/>
      <c r="H148" s="32"/>
      <c r="I148" s="32"/>
      <c r="J148" s="32"/>
      <c r="K148" s="33"/>
      <c r="L148" s="34"/>
      <c r="M148" s="34"/>
      <c r="N148" s="32"/>
      <c r="O148" s="32"/>
      <c r="P148" s="26" t="str">
        <f aca="false">IF(OR(B148="",H148="",I148="",J148=""),"",IF(F148="Long",1,IF(F148="Short",-1,0))*(I148-H148)*J148*IF(K148="",1,K148))</f>
        <v/>
      </c>
      <c r="Q148" s="26" t="str">
        <f aca="false">IF(P148="","",P148-N(L148)-N(M148))</f>
        <v/>
      </c>
      <c r="R148" s="26" t="str">
        <f aca="false">IF(OR(B148="",H148="",N148="",J148=""),"",ABS(H148-N148)*J148*IF(K148="",1,K148))</f>
        <v/>
      </c>
      <c r="S148" s="27" t="str">
        <f aca="false">IF(OR(Q148="",R148=""),"",IF(R148=0,"",Q148/R148))</f>
        <v/>
      </c>
      <c r="T148" s="20" t="str">
        <f aca="false">IF(Q148="","",IF(Q148&gt;0,"Win",IF(Q148&lt;0,"Loss","Breakeven")))</f>
        <v/>
      </c>
      <c r="U148" s="31"/>
      <c r="V148" s="31"/>
      <c r="W148" s="31"/>
      <c r="X148" s="29"/>
      <c r="Y148" s="29"/>
      <c r="Z148" s="20" t="str">
        <f aca="false">IF(B148="","",TEXT(B148,"yyyy-mm"))</f>
        <v/>
      </c>
      <c r="AA148" s="26" t="str">
        <f aca="false">IF(Q148="","",SUM($Q$4:Q148))</f>
        <v/>
      </c>
      <c r="AB148" s="26" t="str">
        <f aca="false">IF(AA148="","",MAX($AA$4:AA148))</f>
        <v/>
      </c>
      <c r="AC148" s="26" t="str">
        <f aca="false">IF(AA148="","",AA148-AB148)</f>
        <v/>
      </c>
    </row>
    <row r="149" customFormat="false" ht="16.5" hidden="false" customHeight="true" outlineLevel="0" collapsed="false">
      <c r="A149" s="20" t="str">
        <f aca="false">IF(B149="","",ROW()-3)</f>
        <v/>
      </c>
      <c r="B149" s="30"/>
      <c r="C149" s="31"/>
      <c r="D149" s="31"/>
      <c r="E149" s="31"/>
      <c r="F149" s="31"/>
      <c r="G149" s="31"/>
      <c r="H149" s="32"/>
      <c r="I149" s="32"/>
      <c r="J149" s="32"/>
      <c r="K149" s="33"/>
      <c r="L149" s="34"/>
      <c r="M149" s="34"/>
      <c r="N149" s="32"/>
      <c r="O149" s="32"/>
      <c r="P149" s="26" t="str">
        <f aca="false">IF(OR(B149="",H149="",I149="",J149=""),"",IF(F149="Long",1,IF(F149="Short",-1,0))*(I149-H149)*J149*IF(K149="",1,K149))</f>
        <v/>
      </c>
      <c r="Q149" s="26" t="str">
        <f aca="false">IF(P149="","",P149-N(L149)-N(M149))</f>
        <v/>
      </c>
      <c r="R149" s="26" t="str">
        <f aca="false">IF(OR(B149="",H149="",N149="",J149=""),"",ABS(H149-N149)*J149*IF(K149="",1,K149))</f>
        <v/>
      </c>
      <c r="S149" s="27" t="str">
        <f aca="false">IF(OR(Q149="",R149=""),"",IF(R149=0,"",Q149/R149))</f>
        <v/>
      </c>
      <c r="T149" s="20" t="str">
        <f aca="false">IF(Q149="","",IF(Q149&gt;0,"Win",IF(Q149&lt;0,"Loss","Breakeven")))</f>
        <v/>
      </c>
      <c r="U149" s="31"/>
      <c r="V149" s="31"/>
      <c r="W149" s="31"/>
      <c r="X149" s="29"/>
      <c r="Y149" s="29"/>
      <c r="Z149" s="20" t="str">
        <f aca="false">IF(B149="","",TEXT(B149,"yyyy-mm"))</f>
        <v/>
      </c>
      <c r="AA149" s="26" t="str">
        <f aca="false">IF(Q149="","",SUM($Q$4:Q149))</f>
        <v/>
      </c>
      <c r="AB149" s="26" t="str">
        <f aca="false">IF(AA149="","",MAX($AA$4:AA149))</f>
        <v/>
      </c>
      <c r="AC149" s="26" t="str">
        <f aca="false">IF(AA149="","",AA149-AB149)</f>
        <v/>
      </c>
    </row>
    <row r="150" customFormat="false" ht="16.5" hidden="false" customHeight="true" outlineLevel="0" collapsed="false">
      <c r="A150" s="20" t="str">
        <f aca="false">IF(B150="","",ROW()-3)</f>
        <v/>
      </c>
      <c r="B150" s="30"/>
      <c r="C150" s="31"/>
      <c r="D150" s="31"/>
      <c r="E150" s="31"/>
      <c r="F150" s="31"/>
      <c r="G150" s="31"/>
      <c r="H150" s="32"/>
      <c r="I150" s="32"/>
      <c r="J150" s="32"/>
      <c r="K150" s="33"/>
      <c r="L150" s="34"/>
      <c r="M150" s="34"/>
      <c r="N150" s="32"/>
      <c r="O150" s="32"/>
      <c r="P150" s="26" t="str">
        <f aca="false">IF(OR(B150="",H150="",I150="",J150=""),"",IF(F150="Long",1,IF(F150="Short",-1,0))*(I150-H150)*J150*IF(K150="",1,K150))</f>
        <v/>
      </c>
      <c r="Q150" s="26" t="str">
        <f aca="false">IF(P150="","",P150-N(L150)-N(M150))</f>
        <v/>
      </c>
      <c r="R150" s="26" t="str">
        <f aca="false">IF(OR(B150="",H150="",N150="",J150=""),"",ABS(H150-N150)*J150*IF(K150="",1,K150))</f>
        <v/>
      </c>
      <c r="S150" s="27" t="str">
        <f aca="false">IF(OR(Q150="",R150=""),"",IF(R150=0,"",Q150/R150))</f>
        <v/>
      </c>
      <c r="T150" s="20" t="str">
        <f aca="false">IF(Q150="","",IF(Q150&gt;0,"Win",IF(Q150&lt;0,"Loss","Breakeven")))</f>
        <v/>
      </c>
      <c r="U150" s="31"/>
      <c r="V150" s="31"/>
      <c r="W150" s="31"/>
      <c r="X150" s="29"/>
      <c r="Y150" s="29"/>
      <c r="Z150" s="20" t="str">
        <f aca="false">IF(B150="","",TEXT(B150,"yyyy-mm"))</f>
        <v/>
      </c>
      <c r="AA150" s="26" t="str">
        <f aca="false">IF(Q150="","",SUM($Q$4:Q150))</f>
        <v/>
      </c>
      <c r="AB150" s="26" t="str">
        <f aca="false">IF(AA150="","",MAX($AA$4:AA150))</f>
        <v/>
      </c>
      <c r="AC150" s="26" t="str">
        <f aca="false">IF(AA150="","",AA150-AB150)</f>
        <v/>
      </c>
    </row>
    <row r="151" customFormat="false" ht="16.5" hidden="false" customHeight="true" outlineLevel="0" collapsed="false">
      <c r="A151" s="20" t="str">
        <f aca="false">IF(B151="","",ROW()-3)</f>
        <v/>
      </c>
      <c r="B151" s="30"/>
      <c r="C151" s="31"/>
      <c r="D151" s="31"/>
      <c r="E151" s="31"/>
      <c r="F151" s="31"/>
      <c r="G151" s="31"/>
      <c r="H151" s="32"/>
      <c r="I151" s="32"/>
      <c r="J151" s="32"/>
      <c r="K151" s="33"/>
      <c r="L151" s="34"/>
      <c r="M151" s="34"/>
      <c r="N151" s="32"/>
      <c r="O151" s="32"/>
      <c r="P151" s="26" t="str">
        <f aca="false">IF(OR(B151="",H151="",I151="",J151=""),"",IF(F151="Long",1,IF(F151="Short",-1,0))*(I151-H151)*J151*IF(K151="",1,K151))</f>
        <v/>
      </c>
      <c r="Q151" s="26" t="str">
        <f aca="false">IF(P151="","",P151-N(L151)-N(M151))</f>
        <v/>
      </c>
      <c r="R151" s="26" t="str">
        <f aca="false">IF(OR(B151="",H151="",N151="",J151=""),"",ABS(H151-N151)*J151*IF(K151="",1,K151))</f>
        <v/>
      </c>
      <c r="S151" s="27" t="str">
        <f aca="false">IF(OR(Q151="",R151=""),"",IF(R151=0,"",Q151/R151))</f>
        <v/>
      </c>
      <c r="T151" s="20" t="str">
        <f aca="false">IF(Q151="","",IF(Q151&gt;0,"Win",IF(Q151&lt;0,"Loss","Breakeven")))</f>
        <v/>
      </c>
      <c r="U151" s="31"/>
      <c r="V151" s="31"/>
      <c r="W151" s="31"/>
      <c r="X151" s="29"/>
      <c r="Y151" s="29"/>
      <c r="Z151" s="20" t="str">
        <f aca="false">IF(B151="","",TEXT(B151,"yyyy-mm"))</f>
        <v/>
      </c>
      <c r="AA151" s="26" t="str">
        <f aca="false">IF(Q151="","",SUM($Q$4:Q151))</f>
        <v/>
      </c>
      <c r="AB151" s="26" t="str">
        <f aca="false">IF(AA151="","",MAX($AA$4:AA151))</f>
        <v/>
      </c>
      <c r="AC151" s="26" t="str">
        <f aca="false">IF(AA151="","",AA151-AB151)</f>
        <v/>
      </c>
    </row>
    <row r="152" customFormat="false" ht="16.5" hidden="false" customHeight="true" outlineLevel="0" collapsed="false">
      <c r="A152" s="20" t="str">
        <f aca="false">IF(B152="","",ROW()-3)</f>
        <v/>
      </c>
      <c r="B152" s="30"/>
      <c r="C152" s="31"/>
      <c r="D152" s="31"/>
      <c r="E152" s="31"/>
      <c r="F152" s="31"/>
      <c r="G152" s="31"/>
      <c r="H152" s="32"/>
      <c r="I152" s="32"/>
      <c r="J152" s="32"/>
      <c r="K152" s="33"/>
      <c r="L152" s="34"/>
      <c r="M152" s="34"/>
      <c r="N152" s="32"/>
      <c r="O152" s="32"/>
      <c r="P152" s="26" t="str">
        <f aca="false">IF(OR(B152="",H152="",I152="",J152=""),"",IF(F152="Long",1,IF(F152="Short",-1,0))*(I152-H152)*J152*IF(K152="",1,K152))</f>
        <v/>
      </c>
      <c r="Q152" s="26" t="str">
        <f aca="false">IF(P152="","",P152-N(L152)-N(M152))</f>
        <v/>
      </c>
      <c r="R152" s="26" t="str">
        <f aca="false">IF(OR(B152="",H152="",N152="",J152=""),"",ABS(H152-N152)*J152*IF(K152="",1,K152))</f>
        <v/>
      </c>
      <c r="S152" s="27" t="str">
        <f aca="false">IF(OR(Q152="",R152=""),"",IF(R152=0,"",Q152/R152))</f>
        <v/>
      </c>
      <c r="T152" s="20" t="str">
        <f aca="false">IF(Q152="","",IF(Q152&gt;0,"Win",IF(Q152&lt;0,"Loss","Breakeven")))</f>
        <v/>
      </c>
      <c r="U152" s="31"/>
      <c r="V152" s="31"/>
      <c r="W152" s="31"/>
      <c r="X152" s="29"/>
      <c r="Y152" s="29"/>
      <c r="Z152" s="20" t="str">
        <f aca="false">IF(B152="","",TEXT(B152,"yyyy-mm"))</f>
        <v/>
      </c>
      <c r="AA152" s="26" t="str">
        <f aca="false">IF(Q152="","",SUM($Q$4:Q152))</f>
        <v/>
      </c>
      <c r="AB152" s="26" t="str">
        <f aca="false">IF(AA152="","",MAX($AA$4:AA152))</f>
        <v/>
      </c>
      <c r="AC152" s="26" t="str">
        <f aca="false">IF(AA152="","",AA152-AB152)</f>
        <v/>
      </c>
    </row>
    <row r="153" customFormat="false" ht="16.5" hidden="false" customHeight="true" outlineLevel="0" collapsed="false">
      <c r="A153" s="20" t="str">
        <f aca="false">IF(B153="","",ROW()-3)</f>
        <v/>
      </c>
      <c r="B153" s="30"/>
      <c r="C153" s="31"/>
      <c r="D153" s="31"/>
      <c r="E153" s="31"/>
      <c r="F153" s="31"/>
      <c r="G153" s="31"/>
      <c r="H153" s="32"/>
      <c r="I153" s="32"/>
      <c r="J153" s="32"/>
      <c r="K153" s="33"/>
      <c r="L153" s="34"/>
      <c r="M153" s="34"/>
      <c r="N153" s="32"/>
      <c r="O153" s="32"/>
      <c r="P153" s="26" t="str">
        <f aca="false">IF(OR(B153="",H153="",I153="",J153=""),"",IF(F153="Long",1,IF(F153="Short",-1,0))*(I153-H153)*J153*IF(K153="",1,K153))</f>
        <v/>
      </c>
      <c r="Q153" s="26" t="str">
        <f aca="false">IF(P153="","",P153-N(L153)-N(M153))</f>
        <v/>
      </c>
      <c r="R153" s="26" t="str">
        <f aca="false">IF(OR(B153="",H153="",N153="",J153=""),"",ABS(H153-N153)*J153*IF(K153="",1,K153))</f>
        <v/>
      </c>
      <c r="S153" s="27" t="str">
        <f aca="false">IF(OR(Q153="",R153=""),"",IF(R153=0,"",Q153/R153))</f>
        <v/>
      </c>
      <c r="T153" s="20" t="str">
        <f aca="false">IF(Q153="","",IF(Q153&gt;0,"Win",IF(Q153&lt;0,"Loss","Breakeven")))</f>
        <v/>
      </c>
      <c r="U153" s="31"/>
      <c r="V153" s="31"/>
      <c r="W153" s="31"/>
      <c r="X153" s="29"/>
      <c r="Y153" s="29"/>
      <c r="Z153" s="20" t="str">
        <f aca="false">IF(B153="","",TEXT(B153,"yyyy-mm"))</f>
        <v/>
      </c>
      <c r="AA153" s="26" t="str">
        <f aca="false">IF(Q153="","",SUM($Q$4:Q153))</f>
        <v/>
      </c>
      <c r="AB153" s="26" t="str">
        <f aca="false">IF(AA153="","",MAX($AA$4:AA153))</f>
        <v/>
      </c>
      <c r="AC153" s="26" t="str">
        <f aca="false">IF(AA153="","",AA153-AB153)</f>
        <v/>
      </c>
    </row>
    <row r="154" customFormat="false" ht="16.5" hidden="false" customHeight="true" outlineLevel="0" collapsed="false">
      <c r="A154" s="20" t="str">
        <f aca="false">IF(B154="","",ROW()-3)</f>
        <v/>
      </c>
      <c r="B154" s="30"/>
      <c r="C154" s="31"/>
      <c r="D154" s="31"/>
      <c r="E154" s="31"/>
      <c r="F154" s="31"/>
      <c r="G154" s="31"/>
      <c r="H154" s="32"/>
      <c r="I154" s="32"/>
      <c r="J154" s="32"/>
      <c r="K154" s="33"/>
      <c r="L154" s="34"/>
      <c r="M154" s="34"/>
      <c r="N154" s="32"/>
      <c r="O154" s="32"/>
      <c r="P154" s="26" t="str">
        <f aca="false">IF(OR(B154="",H154="",I154="",J154=""),"",IF(F154="Long",1,IF(F154="Short",-1,0))*(I154-H154)*J154*IF(K154="",1,K154))</f>
        <v/>
      </c>
      <c r="Q154" s="26" t="str">
        <f aca="false">IF(P154="","",P154-N(L154)-N(M154))</f>
        <v/>
      </c>
      <c r="R154" s="26" t="str">
        <f aca="false">IF(OR(B154="",H154="",N154="",J154=""),"",ABS(H154-N154)*J154*IF(K154="",1,K154))</f>
        <v/>
      </c>
      <c r="S154" s="27" t="str">
        <f aca="false">IF(OR(Q154="",R154=""),"",IF(R154=0,"",Q154/R154))</f>
        <v/>
      </c>
      <c r="T154" s="20" t="str">
        <f aca="false">IF(Q154="","",IF(Q154&gt;0,"Win",IF(Q154&lt;0,"Loss","Breakeven")))</f>
        <v/>
      </c>
      <c r="U154" s="31"/>
      <c r="V154" s="31"/>
      <c r="W154" s="31"/>
      <c r="X154" s="29"/>
      <c r="Y154" s="29"/>
      <c r="Z154" s="20" t="str">
        <f aca="false">IF(B154="","",TEXT(B154,"yyyy-mm"))</f>
        <v/>
      </c>
      <c r="AA154" s="26" t="str">
        <f aca="false">IF(Q154="","",SUM($Q$4:Q154))</f>
        <v/>
      </c>
      <c r="AB154" s="26" t="str">
        <f aca="false">IF(AA154="","",MAX($AA$4:AA154))</f>
        <v/>
      </c>
      <c r="AC154" s="26" t="str">
        <f aca="false">IF(AA154="","",AA154-AB154)</f>
        <v/>
      </c>
    </row>
    <row r="155" customFormat="false" ht="16.5" hidden="false" customHeight="true" outlineLevel="0" collapsed="false">
      <c r="A155" s="20" t="str">
        <f aca="false">IF(B155="","",ROW()-3)</f>
        <v/>
      </c>
      <c r="B155" s="30"/>
      <c r="C155" s="31"/>
      <c r="D155" s="31"/>
      <c r="E155" s="31"/>
      <c r="F155" s="31"/>
      <c r="G155" s="31"/>
      <c r="H155" s="32"/>
      <c r="I155" s="32"/>
      <c r="J155" s="32"/>
      <c r="K155" s="33"/>
      <c r="L155" s="34"/>
      <c r="M155" s="34"/>
      <c r="N155" s="32"/>
      <c r="O155" s="32"/>
      <c r="P155" s="26" t="str">
        <f aca="false">IF(OR(B155="",H155="",I155="",J155=""),"",IF(F155="Long",1,IF(F155="Short",-1,0))*(I155-H155)*J155*IF(K155="",1,K155))</f>
        <v/>
      </c>
      <c r="Q155" s="26" t="str">
        <f aca="false">IF(P155="","",P155-N(L155)-N(M155))</f>
        <v/>
      </c>
      <c r="R155" s="26" t="str">
        <f aca="false">IF(OR(B155="",H155="",N155="",J155=""),"",ABS(H155-N155)*J155*IF(K155="",1,K155))</f>
        <v/>
      </c>
      <c r="S155" s="27" t="str">
        <f aca="false">IF(OR(Q155="",R155=""),"",IF(R155=0,"",Q155/R155))</f>
        <v/>
      </c>
      <c r="T155" s="20" t="str">
        <f aca="false">IF(Q155="","",IF(Q155&gt;0,"Win",IF(Q155&lt;0,"Loss","Breakeven")))</f>
        <v/>
      </c>
      <c r="U155" s="31"/>
      <c r="V155" s="31"/>
      <c r="W155" s="31"/>
      <c r="X155" s="29"/>
      <c r="Y155" s="29"/>
      <c r="Z155" s="20" t="str">
        <f aca="false">IF(B155="","",TEXT(B155,"yyyy-mm"))</f>
        <v/>
      </c>
      <c r="AA155" s="26" t="str">
        <f aca="false">IF(Q155="","",SUM($Q$4:Q155))</f>
        <v/>
      </c>
      <c r="AB155" s="26" t="str">
        <f aca="false">IF(AA155="","",MAX($AA$4:AA155))</f>
        <v/>
      </c>
      <c r="AC155" s="26" t="str">
        <f aca="false">IF(AA155="","",AA155-AB155)</f>
        <v/>
      </c>
    </row>
    <row r="156" customFormat="false" ht="16.5" hidden="false" customHeight="true" outlineLevel="0" collapsed="false">
      <c r="A156" s="20" t="str">
        <f aca="false">IF(B156="","",ROW()-3)</f>
        <v/>
      </c>
      <c r="B156" s="30"/>
      <c r="C156" s="31"/>
      <c r="D156" s="31"/>
      <c r="E156" s="31"/>
      <c r="F156" s="31"/>
      <c r="G156" s="31"/>
      <c r="H156" s="32"/>
      <c r="I156" s="32"/>
      <c r="J156" s="32"/>
      <c r="K156" s="33"/>
      <c r="L156" s="34"/>
      <c r="M156" s="34"/>
      <c r="N156" s="32"/>
      <c r="O156" s="32"/>
      <c r="P156" s="26" t="str">
        <f aca="false">IF(OR(B156="",H156="",I156="",J156=""),"",IF(F156="Long",1,IF(F156="Short",-1,0))*(I156-H156)*J156*IF(K156="",1,K156))</f>
        <v/>
      </c>
      <c r="Q156" s="26" t="str">
        <f aca="false">IF(P156="","",P156-N(L156)-N(M156))</f>
        <v/>
      </c>
      <c r="R156" s="26" t="str">
        <f aca="false">IF(OR(B156="",H156="",N156="",J156=""),"",ABS(H156-N156)*J156*IF(K156="",1,K156))</f>
        <v/>
      </c>
      <c r="S156" s="27" t="str">
        <f aca="false">IF(OR(Q156="",R156=""),"",IF(R156=0,"",Q156/R156))</f>
        <v/>
      </c>
      <c r="T156" s="20" t="str">
        <f aca="false">IF(Q156="","",IF(Q156&gt;0,"Win",IF(Q156&lt;0,"Loss","Breakeven")))</f>
        <v/>
      </c>
      <c r="U156" s="31"/>
      <c r="V156" s="31"/>
      <c r="W156" s="31"/>
      <c r="X156" s="29"/>
      <c r="Y156" s="29"/>
      <c r="Z156" s="20" t="str">
        <f aca="false">IF(B156="","",TEXT(B156,"yyyy-mm"))</f>
        <v/>
      </c>
      <c r="AA156" s="26" t="str">
        <f aca="false">IF(Q156="","",SUM($Q$4:Q156))</f>
        <v/>
      </c>
      <c r="AB156" s="26" t="str">
        <f aca="false">IF(AA156="","",MAX($AA$4:AA156))</f>
        <v/>
      </c>
      <c r="AC156" s="26" t="str">
        <f aca="false">IF(AA156="","",AA156-AB156)</f>
        <v/>
      </c>
    </row>
    <row r="157" customFormat="false" ht="16.5" hidden="false" customHeight="true" outlineLevel="0" collapsed="false">
      <c r="A157" s="20" t="str">
        <f aca="false">IF(B157="","",ROW()-3)</f>
        <v/>
      </c>
      <c r="B157" s="30"/>
      <c r="C157" s="31"/>
      <c r="D157" s="31"/>
      <c r="E157" s="31"/>
      <c r="F157" s="31"/>
      <c r="G157" s="31"/>
      <c r="H157" s="32"/>
      <c r="I157" s="32"/>
      <c r="J157" s="32"/>
      <c r="K157" s="33"/>
      <c r="L157" s="34"/>
      <c r="M157" s="34"/>
      <c r="N157" s="32"/>
      <c r="O157" s="32"/>
      <c r="P157" s="26" t="str">
        <f aca="false">IF(OR(B157="",H157="",I157="",J157=""),"",IF(F157="Long",1,IF(F157="Short",-1,0))*(I157-H157)*J157*IF(K157="",1,K157))</f>
        <v/>
      </c>
      <c r="Q157" s="26" t="str">
        <f aca="false">IF(P157="","",P157-N(L157)-N(M157))</f>
        <v/>
      </c>
      <c r="R157" s="26" t="str">
        <f aca="false">IF(OR(B157="",H157="",N157="",J157=""),"",ABS(H157-N157)*J157*IF(K157="",1,K157))</f>
        <v/>
      </c>
      <c r="S157" s="27" t="str">
        <f aca="false">IF(OR(Q157="",R157=""),"",IF(R157=0,"",Q157/R157))</f>
        <v/>
      </c>
      <c r="T157" s="20" t="str">
        <f aca="false">IF(Q157="","",IF(Q157&gt;0,"Win",IF(Q157&lt;0,"Loss","Breakeven")))</f>
        <v/>
      </c>
      <c r="U157" s="31"/>
      <c r="V157" s="31"/>
      <c r="W157" s="31"/>
      <c r="X157" s="29"/>
      <c r="Y157" s="29"/>
      <c r="Z157" s="20" t="str">
        <f aca="false">IF(B157="","",TEXT(B157,"yyyy-mm"))</f>
        <v/>
      </c>
      <c r="AA157" s="26" t="str">
        <f aca="false">IF(Q157="","",SUM($Q$4:Q157))</f>
        <v/>
      </c>
      <c r="AB157" s="26" t="str">
        <f aca="false">IF(AA157="","",MAX($AA$4:AA157))</f>
        <v/>
      </c>
      <c r="AC157" s="26" t="str">
        <f aca="false">IF(AA157="","",AA157-AB157)</f>
        <v/>
      </c>
    </row>
    <row r="158" customFormat="false" ht="16.5" hidden="false" customHeight="true" outlineLevel="0" collapsed="false">
      <c r="A158" s="20" t="str">
        <f aca="false">IF(B158="","",ROW()-3)</f>
        <v/>
      </c>
      <c r="B158" s="30"/>
      <c r="C158" s="31"/>
      <c r="D158" s="31"/>
      <c r="E158" s="31"/>
      <c r="F158" s="31"/>
      <c r="G158" s="31"/>
      <c r="H158" s="32"/>
      <c r="I158" s="32"/>
      <c r="J158" s="32"/>
      <c r="K158" s="33"/>
      <c r="L158" s="34"/>
      <c r="M158" s="34"/>
      <c r="N158" s="32"/>
      <c r="O158" s="32"/>
      <c r="P158" s="26" t="str">
        <f aca="false">IF(OR(B158="",H158="",I158="",J158=""),"",IF(F158="Long",1,IF(F158="Short",-1,0))*(I158-H158)*J158*IF(K158="",1,K158))</f>
        <v/>
      </c>
      <c r="Q158" s="26" t="str">
        <f aca="false">IF(P158="","",P158-N(L158)-N(M158))</f>
        <v/>
      </c>
      <c r="R158" s="26" t="str">
        <f aca="false">IF(OR(B158="",H158="",N158="",J158=""),"",ABS(H158-N158)*J158*IF(K158="",1,K158))</f>
        <v/>
      </c>
      <c r="S158" s="27" t="str">
        <f aca="false">IF(OR(Q158="",R158=""),"",IF(R158=0,"",Q158/R158))</f>
        <v/>
      </c>
      <c r="T158" s="20" t="str">
        <f aca="false">IF(Q158="","",IF(Q158&gt;0,"Win",IF(Q158&lt;0,"Loss","Breakeven")))</f>
        <v/>
      </c>
      <c r="U158" s="31"/>
      <c r="V158" s="31"/>
      <c r="W158" s="31"/>
      <c r="X158" s="29"/>
      <c r="Y158" s="29"/>
      <c r="Z158" s="20" t="str">
        <f aca="false">IF(B158="","",TEXT(B158,"yyyy-mm"))</f>
        <v/>
      </c>
      <c r="AA158" s="26" t="str">
        <f aca="false">IF(Q158="","",SUM($Q$4:Q158))</f>
        <v/>
      </c>
      <c r="AB158" s="26" t="str">
        <f aca="false">IF(AA158="","",MAX($AA$4:AA158))</f>
        <v/>
      </c>
      <c r="AC158" s="26" t="str">
        <f aca="false">IF(AA158="","",AA158-AB158)</f>
        <v/>
      </c>
    </row>
    <row r="159" customFormat="false" ht="16.5" hidden="false" customHeight="true" outlineLevel="0" collapsed="false">
      <c r="A159" s="20" t="str">
        <f aca="false">IF(B159="","",ROW()-3)</f>
        <v/>
      </c>
      <c r="B159" s="30"/>
      <c r="C159" s="31"/>
      <c r="D159" s="31"/>
      <c r="E159" s="31"/>
      <c r="F159" s="31"/>
      <c r="G159" s="31"/>
      <c r="H159" s="32"/>
      <c r="I159" s="32"/>
      <c r="J159" s="32"/>
      <c r="K159" s="33"/>
      <c r="L159" s="34"/>
      <c r="M159" s="34"/>
      <c r="N159" s="32"/>
      <c r="O159" s="32"/>
      <c r="P159" s="26" t="str">
        <f aca="false">IF(OR(B159="",H159="",I159="",J159=""),"",IF(F159="Long",1,IF(F159="Short",-1,0))*(I159-H159)*J159*IF(K159="",1,K159))</f>
        <v/>
      </c>
      <c r="Q159" s="26" t="str">
        <f aca="false">IF(P159="","",P159-N(L159)-N(M159))</f>
        <v/>
      </c>
      <c r="R159" s="26" t="str">
        <f aca="false">IF(OR(B159="",H159="",N159="",J159=""),"",ABS(H159-N159)*J159*IF(K159="",1,K159))</f>
        <v/>
      </c>
      <c r="S159" s="27" t="str">
        <f aca="false">IF(OR(Q159="",R159=""),"",IF(R159=0,"",Q159/R159))</f>
        <v/>
      </c>
      <c r="T159" s="20" t="str">
        <f aca="false">IF(Q159="","",IF(Q159&gt;0,"Win",IF(Q159&lt;0,"Loss","Breakeven")))</f>
        <v/>
      </c>
      <c r="U159" s="31"/>
      <c r="V159" s="31"/>
      <c r="W159" s="31"/>
      <c r="X159" s="29"/>
      <c r="Y159" s="29"/>
      <c r="Z159" s="20" t="str">
        <f aca="false">IF(B159="","",TEXT(B159,"yyyy-mm"))</f>
        <v/>
      </c>
      <c r="AA159" s="26" t="str">
        <f aca="false">IF(Q159="","",SUM($Q$4:Q159))</f>
        <v/>
      </c>
      <c r="AB159" s="26" t="str">
        <f aca="false">IF(AA159="","",MAX($AA$4:AA159))</f>
        <v/>
      </c>
      <c r="AC159" s="26" t="str">
        <f aca="false">IF(AA159="","",AA159-AB159)</f>
        <v/>
      </c>
    </row>
    <row r="160" customFormat="false" ht="16.5" hidden="false" customHeight="true" outlineLevel="0" collapsed="false">
      <c r="A160" s="20" t="str">
        <f aca="false">IF(B160="","",ROW()-3)</f>
        <v/>
      </c>
      <c r="B160" s="30"/>
      <c r="C160" s="31"/>
      <c r="D160" s="31"/>
      <c r="E160" s="31"/>
      <c r="F160" s="31"/>
      <c r="G160" s="31"/>
      <c r="H160" s="32"/>
      <c r="I160" s="32"/>
      <c r="J160" s="32"/>
      <c r="K160" s="33"/>
      <c r="L160" s="34"/>
      <c r="M160" s="34"/>
      <c r="N160" s="32"/>
      <c r="O160" s="32"/>
      <c r="P160" s="26" t="str">
        <f aca="false">IF(OR(B160="",H160="",I160="",J160=""),"",IF(F160="Long",1,IF(F160="Short",-1,0))*(I160-H160)*J160*IF(K160="",1,K160))</f>
        <v/>
      </c>
      <c r="Q160" s="26" t="str">
        <f aca="false">IF(P160="","",P160-N(L160)-N(M160))</f>
        <v/>
      </c>
      <c r="R160" s="26" t="str">
        <f aca="false">IF(OR(B160="",H160="",N160="",J160=""),"",ABS(H160-N160)*J160*IF(K160="",1,K160))</f>
        <v/>
      </c>
      <c r="S160" s="27" t="str">
        <f aca="false">IF(OR(Q160="",R160=""),"",IF(R160=0,"",Q160/R160))</f>
        <v/>
      </c>
      <c r="T160" s="20" t="str">
        <f aca="false">IF(Q160="","",IF(Q160&gt;0,"Win",IF(Q160&lt;0,"Loss","Breakeven")))</f>
        <v/>
      </c>
      <c r="U160" s="31"/>
      <c r="V160" s="31"/>
      <c r="W160" s="31"/>
      <c r="X160" s="29"/>
      <c r="Y160" s="29"/>
      <c r="Z160" s="20" t="str">
        <f aca="false">IF(B160="","",TEXT(B160,"yyyy-mm"))</f>
        <v/>
      </c>
      <c r="AA160" s="26" t="str">
        <f aca="false">IF(Q160="","",SUM($Q$4:Q160))</f>
        <v/>
      </c>
      <c r="AB160" s="26" t="str">
        <f aca="false">IF(AA160="","",MAX($AA$4:AA160))</f>
        <v/>
      </c>
      <c r="AC160" s="26" t="str">
        <f aca="false">IF(AA160="","",AA160-AB160)</f>
        <v/>
      </c>
    </row>
    <row r="161" customFormat="false" ht="16.5" hidden="false" customHeight="true" outlineLevel="0" collapsed="false">
      <c r="A161" s="20" t="str">
        <f aca="false">IF(B161="","",ROW()-3)</f>
        <v/>
      </c>
      <c r="B161" s="30"/>
      <c r="C161" s="31"/>
      <c r="D161" s="31"/>
      <c r="E161" s="31"/>
      <c r="F161" s="31"/>
      <c r="G161" s="31"/>
      <c r="H161" s="32"/>
      <c r="I161" s="32"/>
      <c r="J161" s="32"/>
      <c r="K161" s="33"/>
      <c r="L161" s="34"/>
      <c r="M161" s="34"/>
      <c r="N161" s="32"/>
      <c r="O161" s="32"/>
      <c r="P161" s="26" t="str">
        <f aca="false">IF(OR(B161="",H161="",I161="",J161=""),"",IF(F161="Long",1,IF(F161="Short",-1,0))*(I161-H161)*J161*IF(K161="",1,K161))</f>
        <v/>
      </c>
      <c r="Q161" s="26" t="str">
        <f aca="false">IF(P161="","",P161-N(L161)-N(M161))</f>
        <v/>
      </c>
      <c r="R161" s="26" t="str">
        <f aca="false">IF(OR(B161="",H161="",N161="",J161=""),"",ABS(H161-N161)*J161*IF(K161="",1,K161))</f>
        <v/>
      </c>
      <c r="S161" s="27" t="str">
        <f aca="false">IF(OR(Q161="",R161=""),"",IF(R161=0,"",Q161/R161))</f>
        <v/>
      </c>
      <c r="T161" s="20" t="str">
        <f aca="false">IF(Q161="","",IF(Q161&gt;0,"Win",IF(Q161&lt;0,"Loss","Breakeven")))</f>
        <v/>
      </c>
      <c r="U161" s="31"/>
      <c r="V161" s="31"/>
      <c r="W161" s="31"/>
      <c r="X161" s="29"/>
      <c r="Y161" s="29"/>
      <c r="Z161" s="20" t="str">
        <f aca="false">IF(B161="","",TEXT(B161,"yyyy-mm"))</f>
        <v/>
      </c>
      <c r="AA161" s="26" t="str">
        <f aca="false">IF(Q161="","",SUM($Q$4:Q161))</f>
        <v/>
      </c>
      <c r="AB161" s="26" t="str">
        <f aca="false">IF(AA161="","",MAX($AA$4:AA161))</f>
        <v/>
      </c>
      <c r="AC161" s="26" t="str">
        <f aca="false">IF(AA161="","",AA161-AB161)</f>
        <v/>
      </c>
    </row>
    <row r="162" customFormat="false" ht="16.5" hidden="false" customHeight="true" outlineLevel="0" collapsed="false">
      <c r="A162" s="20" t="str">
        <f aca="false">IF(B162="","",ROW()-3)</f>
        <v/>
      </c>
      <c r="B162" s="30"/>
      <c r="C162" s="31"/>
      <c r="D162" s="31"/>
      <c r="E162" s="31"/>
      <c r="F162" s="31"/>
      <c r="G162" s="31"/>
      <c r="H162" s="32"/>
      <c r="I162" s="32"/>
      <c r="J162" s="32"/>
      <c r="K162" s="33"/>
      <c r="L162" s="34"/>
      <c r="M162" s="34"/>
      <c r="N162" s="32"/>
      <c r="O162" s="32"/>
      <c r="P162" s="26" t="str">
        <f aca="false">IF(OR(B162="",H162="",I162="",J162=""),"",IF(F162="Long",1,IF(F162="Short",-1,0))*(I162-H162)*J162*IF(K162="",1,K162))</f>
        <v/>
      </c>
      <c r="Q162" s="26" t="str">
        <f aca="false">IF(P162="","",P162-N(L162)-N(M162))</f>
        <v/>
      </c>
      <c r="R162" s="26" t="str">
        <f aca="false">IF(OR(B162="",H162="",N162="",J162=""),"",ABS(H162-N162)*J162*IF(K162="",1,K162))</f>
        <v/>
      </c>
      <c r="S162" s="27" t="str">
        <f aca="false">IF(OR(Q162="",R162=""),"",IF(R162=0,"",Q162/R162))</f>
        <v/>
      </c>
      <c r="T162" s="20" t="str">
        <f aca="false">IF(Q162="","",IF(Q162&gt;0,"Win",IF(Q162&lt;0,"Loss","Breakeven")))</f>
        <v/>
      </c>
      <c r="U162" s="31"/>
      <c r="V162" s="31"/>
      <c r="W162" s="31"/>
      <c r="X162" s="29"/>
      <c r="Y162" s="29"/>
      <c r="Z162" s="20" t="str">
        <f aca="false">IF(B162="","",TEXT(B162,"yyyy-mm"))</f>
        <v/>
      </c>
      <c r="AA162" s="26" t="str">
        <f aca="false">IF(Q162="","",SUM($Q$4:Q162))</f>
        <v/>
      </c>
      <c r="AB162" s="26" t="str">
        <f aca="false">IF(AA162="","",MAX($AA$4:AA162))</f>
        <v/>
      </c>
      <c r="AC162" s="26" t="str">
        <f aca="false">IF(AA162="","",AA162-AB162)</f>
        <v/>
      </c>
    </row>
    <row r="163" customFormat="false" ht="16.5" hidden="false" customHeight="true" outlineLevel="0" collapsed="false">
      <c r="A163" s="20" t="str">
        <f aca="false">IF(B163="","",ROW()-3)</f>
        <v/>
      </c>
      <c r="B163" s="30"/>
      <c r="C163" s="31"/>
      <c r="D163" s="31"/>
      <c r="E163" s="31"/>
      <c r="F163" s="31"/>
      <c r="G163" s="31"/>
      <c r="H163" s="32"/>
      <c r="I163" s="32"/>
      <c r="J163" s="32"/>
      <c r="K163" s="33"/>
      <c r="L163" s="34"/>
      <c r="M163" s="34"/>
      <c r="N163" s="32"/>
      <c r="O163" s="32"/>
      <c r="P163" s="26" t="str">
        <f aca="false">IF(OR(B163="",H163="",I163="",J163=""),"",IF(F163="Long",1,IF(F163="Short",-1,0))*(I163-H163)*J163*IF(K163="",1,K163))</f>
        <v/>
      </c>
      <c r="Q163" s="26" t="str">
        <f aca="false">IF(P163="","",P163-N(L163)-N(M163))</f>
        <v/>
      </c>
      <c r="R163" s="26" t="str">
        <f aca="false">IF(OR(B163="",H163="",N163="",J163=""),"",ABS(H163-N163)*J163*IF(K163="",1,K163))</f>
        <v/>
      </c>
      <c r="S163" s="27" t="str">
        <f aca="false">IF(OR(Q163="",R163=""),"",IF(R163=0,"",Q163/R163))</f>
        <v/>
      </c>
      <c r="T163" s="20" t="str">
        <f aca="false">IF(Q163="","",IF(Q163&gt;0,"Win",IF(Q163&lt;0,"Loss","Breakeven")))</f>
        <v/>
      </c>
      <c r="U163" s="31"/>
      <c r="V163" s="31"/>
      <c r="W163" s="31"/>
      <c r="X163" s="29"/>
      <c r="Y163" s="29"/>
      <c r="Z163" s="20" t="str">
        <f aca="false">IF(B163="","",TEXT(B163,"yyyy-mm"))</f>
        <v/>
      </c>
      <c r="AA163" s="26" t="str">
        <f aca="false">IF(Q163="","",SUM($Q$4:Q163))</f>
        <v/>
      </c>
      <c r="AB163" s="26" t="str">
        <f aca="false">IF(AA163="","",MAX($AA$4:AA163))</f>
        <v/>
      </c>
      <c r="AC163" s="26" t="str">
        <f aca="false">IF(AA163="","",AA163-AB163)</f>
        <v/>
      </c>
    </row>
    <row r="164" customFormat="false" ht="16.5" hidden="false" customHeight="true" outlineLevel="0" collapsed="false">
      <c r="A164" s="20" t="str">
        <f aca="false">IF(B164="","",ROW()-3)</f>
        <v/>
      </c>
      <c r="B164" s="30"/>
      <c r="C164" s="31"/>
      <c r="D164" s="31"/>
      <c r="E164" s="31"/>
      <c r="F164" s="31"/>
      <c r="G164" s="31"/>
      <c r="H164" s="32"/>
      <c r="I164" s="32"/>
      <c r="J164" s="32"/>
      <c r="K164" s="33"/>
      <c r="L164" s="34"/>
      <c r="M164" s="34"/>
      <c r="N164" s="32"/>
      <c r="O164" s="32"/>
      <c r="P164" s="26" t="str">
        <f aca="false">IF(OR(B164="",H164="",I164="",J164=""),"",IF(F164="Long",1,IF(F164="Short",-1,0))*(I164-H164)*J164*IF(K164="",1,K164))</f>
        <v/>
      </c>
      <c r="Q164" s="26" t="str">
        <f aca="false">IF(P164="","",P164-N(L164)-N(M164))</f>
        <v/>
      </c>
      <c r="R164" s="26" t="str">
        <f aca="false">IF(OR(B164="",H164="",N164="",J164=""),"",ABS(H164-N164)*J164*IF(K164="",1,K164))</f>
        <v/>
      </c>
      <c r="S164" s="27" t="str">
        <f aca="false">IF(OR(Q164="",R164=""),"",IF(R164=0,"",Q164/R164))</f>
        <v/>
      </c>
      <c r="T164" s="20" t="str">
        <f aca="false">IF(Q164="","",IF(Q164&gt;0,"Win",IF(Q164&lt;0,"Loss","Breakeven")))</f>
        <v/>
      </c>
      <c r="U164" s="31"/>
      <c r="V164" s="31"/>
      <c r="W164" s="31"/>
      <c r="X164" s="29"/>
      <c r="Y164" s="29"/>
      <c r="Z164" s="20" t="str">
        <f aca="false">IF(B164="","",TEXT(B164,"yyyy-mm"))</f>
        <v/>
      </c>
      <c r="AA164" s="26" t="str">
        <f aca="false">IF(Q164="","",SUM($Q$4:Q164))</f>
        <v/>
      </c>
      <c r="AB164" s="26" t="str">
        <f aca="false">IF(AA164="","",MAX($AA$4:AA164))</f>
        <v/>
      </c>
      <c r="AC164" s="26" t="str">
        <f aca="false">IF(AA164="","",AA164-AB164)</f>
        <v/>
      </c>
    </row>
    <row r="165" customFormat="false" ht="16.5" hidden="false" customHeight="true" outlineLevel="0" collapsed="false">
      <c r="A165" s="20" t="str">
        <f aca="false">IF(B165="","",ROW()-3)</f>
        <v/>
      </c>
      <c r="B165" s="30"/>
      <c r="C165" s="31"/>
      <c r="D165" s="31"/>
      <c r="E165" s="31"/>
      <c r="F165" s="31"/>
      <c r="G165" s="31"/>
      <c r="H165" s="32"/>
      <c r="I165" s="32"/>
      <c r="J165" s="32"/>
      <c r="K165" s="33"/>
      <c r="L165" s="34"/>
      <c r="M165" s="34"/>
      <c r="N165" s="32"/>
      <c r="O165" s="32"/>
      <c r="P165" s="26" t="str">
        <f aca="false">IF(OR(B165="",H165="",I165="",J165=""),"",IF(F165="Long",1,IF(F165="Short",-1,0))*(I165-H165)*J165*IF(K165="",1,K165))</f>
        <v/>
      </c>
      <c r="Q165" s="26" t="str">
        <f aca="false">IF(P165="","",P165-N(L165)-N(M165))</f>
        <v/>
      </c>
      <c r="R165" s="26" t="str">
        <f aca="false">IF(OR(B165="",H165="",N165="",J165=""),"",ABS(H165-N165)*J165*IF(K165="",1,K165))</f>
        <v/>
      </c>
      <c r="S165" s="27" t="str">
        <f aca="false">IF(OR(Q165="",R165=""),"",IF(R165=0,"",Q165/R165))</f>
        <v/>
      </c>
      <c r="T165" s="20" t="str">
        <f aca="false">IF(Q165="","",IF(Q165&gt;0,"Win",IF(Q165&lt;0,"Loss","Breakeven")))</f>
        <v/>
      </c>
      <c r="U165" s="31"/>
      <c r="V165" s="31"/>
      <c r="W165" s="31"/>
      <c r="X165" s="29"/>
      <c r="Y165" s="29"/>
      <c r="Z165" s="20" t="str">
        <f aca="false">IF(B165="","",TEXT(B165,"yyyy-mm"))</f>
        <v/>
      </c>
      <c r="AA165" s="26" t="str">
        <f aca="false">IF(Q165="","",SUM($Q$4:Q165))</f>
        <v/>
      </c>
      <c r="AB165" s="26" t="str">
        <f aca="false">IF(AA165="","",MAX($AA$4:AA165))</f>
        <v/>
      </c>
      <c r="AC165" s="26" t="str">
        <f aca="false">IF(AA165="","",AA165-AB165)</f>
        <v/>
      </c>
    </row>
    <row r="166" customFormat="false" ht="16.5" hidden="false" customHeight="true" outlineLevel="0" collapsed="false">
      <c r="A166" s="20" t="str">
        <f aca="false">IF(B166="","",ROW()-3)</f>
        <v/>
      </c>
      <c r="B166" s="30"/>
      <c r="C166" s="31"/>
      <c r="D166" s="31"/>
      <c r="E166" s="31"/>
      <c r="F166" s="31"/>
      <c r="G166" s="31"/>
      <c r="H166" s="32"/>
      <c r="I166" s="32"/>
      <c r="J166" s="32"/>
      <c r="K166" s="33"/>
      <c r="L166" s="34"/>
      <c r="M166" s="34"/>
      <c r="N166" s="32"/>
      <c r="O166" s="32"/>
      <c r="P166" s="26" t="str">
        <f aca="false">IF(OR(B166="",H166="",I166="",J166=""),"",IF(F166="Long",1,IF(F166="Short",-1,0))*(I166-H166)*J166*IF(K166="",1,K166))</f>
        <v/>
      </c>
      <c r="Q166" s="26" t="str">
        <f aca="false">IF(P166="","",P166-N(L166)-N(M166))</f>
        <v/>
      </c>
      <c r="R166" s="26" t="str">
        <f aca="false">IF(OR(B166="",H166="",N166="",J166=""),"",ABS(H166-N166)*J166*IF(K166="",1,K166))</f>
        <v/>
      </c>
      <c r="S166" s="27" t="str">
        <f aca="false">IF(OR(Q166="",R166=""),"",IF(R166=0,"",Q166/R166))</f>
        <v/>
      </c>
      <c r="T166" s="20" t="str">
        <f aca="false">IF(Q166="","",IF(Q166&gt;0,"Win",IF(Q166&lt;0,"Loss","Breakeven")))</f>
        <v/>
      </c>
      <c r="U166" s="31"/>
      <c r="V166" s="31"/>
      <c r="W166" s="31"/>
      <c r="X166" s="29"/>
      <c r="Y166" s="29"/>
      <c r="Z166" s="20" t="str">
        <f aca="false">IF(B166="","",TEXT(B166,"yyyy-mm"))</f>
        <v/>
      </c>
      <c r="AA166" s="26" t="str">
        <f aca="false">IF(Q166="","",SUM($Q$4:Q166))</f>
        <v/>
      </c>
      <c r="AB166" s="26" t="str">
        <f aca="false">IF(AA166="","",MAX($AA$4:AA166))</f>
        <v/>
      </c>
      <c r="AC166" s="26" t="str">
        <f aca="false">IF(AA166="","",AA166-AB166)</f>
        <v/>
      </c>
    </row>
    <row r="167" customFormat="false" ht="16.5" hidden="false" customHeight="true" outlineLevel="0" collapsed="false">
      <c r="A167" s="20" t="str">
        <f aca="false">IF(B167="","",ROW()-3)</f>
        <v/>
      </c>
      <c r="B167" s="30"/>
      <c r="C167" s="31"/>
      <c r="D167" s="31"/>
      <c r="E167" s="31"/>
      <c r="F167" s="31"/>
      <c r="G167" s="31"/>
      <c r="H167" s="32"/>
      <c r="I167" s="32"/>
      <c r="J167" s="32"/>
      <c r="K167" s="33"/>
      <c r="L167" s="34"/>
      <c r="M167" s="34"/>
      <c r="N167" s="32"/>
      <c r="O167" s="32"/>
      <c r="P167" s="26" t="str">
        <f aca="false">IF(OR(B167="",H167="",I167="",J167=""),"",IF(F167="Long",1,IF(F167="Short",-1,0))*(I167-H167)*J167*IF(K167="",1,K167))</f>
        <v/>
      </c>
      <c r="Q167" s="26" t="str">
        <f aca="false">IF(P167="","",P167-N(L167)-N(M167))</f>
        <v/>
      </c>
      <c r="R167" s="26" t="str">
        <f aca="false">IF(OR(B167="",H167="",N167="",J167=""),"",ABS(H167-N167)*J167*IF(K167="",1,K167))</f>
        <v/>
      </c>
      <c r="S167" s="27" t="str">
        <f aca="false">IF(OR(Q167="",R167=""),"",IF(R167=0,"",Q167/R167))</f>
        <v/>
      </c>
      <c r="T167" s="20" t="str">
        <f aca="false">IF(Q167="","",IF(Q167&gt;0,"Win",IF(Q167&lt;0,"Loss","Breakeven")))</f>
        <v/>
      </c>
      <c r="U167" s="31"/>
      <c r="V167" s="31"/>
      <c r="W167" s="31"/>
      <c r="X167" s="29"/>
      <c r="Y167" s="29"/>
      <c r="Z167" s="20" t="str">
        <f aca="false">IF(B167="","",TEXT(B167,"yyyy-mm"))</f>
        <v/>
      </c>
      <c r="AA167" s="26" t="str">
        <f aca="false">IF(Q167="","",SUM($Q$4:Q167))</f>
        <v/>
      </c>
      <c r="AB167" s="26" t="str">
        <f aca="false">IF(AA167="","",MAX($AA$4:AA167))</f>
        <v/>
      </c>
      <c r="AC167" s="26" t="str">
        <f aca="false">IF(AA167="","",AA167-AB167)</f>
        <v/>
      </c>
    </row>
    <row r="168" customFormat="false" ht="16.5" hidden="false" customHeight="true" outlineLevel="0" collapsed="false">
      <c r="A168" s="20" t="str">
        <f aca="false">IF(B168="","",ROW()-3)</f>
        <v/>
      </c>
      <c r="B168" s="30"/>
      <c r="C168" s="31"/>
      <c r="D168" s="31"/>
      <c r="E168" s="31"/>
      <c r="F168" s="31"/>
      <c r="G168" s="31"/>
      <c r="H168" s="32"/>
      <c r="I168" s="32"/>
      <c r="J168" s="32"/>
      <c r="K168" s="33"/>
      <c r="L168" s="34"/>
      <c r="M168" s="34"/>
      <c r="N168" s="32"/>
      <c r="O168" s="32"/>
      <c r="P168" s="26" t="str">
        <f aca="false">IF(OR(B168="",H168="",I168="",J168=""),"",IF(F168="Long",1,IF(F168="Short",-1,0))*(I168-H168)*J168*IF(K168="",1,K168))</f>
        <v/>
      </c>
      <c r="Q168" s="26" t="str">
        <f aca="false">IF(P168="","",P168-N(L168)-N(M168))</f>
        <v/>
      </c>
      <c r="R168" s="26" t="str">
        <f aca="false">IF(OR(B168="",H168="",N168="",J168=""),"",ABS(H168-N168)*J168*IF(K168="",1,K168))</f>
        <v/>
      </c>
      <c r="S168" s="27" t="str">
        <f aca="false">IF(OR(Q168="",R168=""),"",IF(R168=0,"",Q168/R168))</f>
        <v/>
      </c>
      <c r="T168" s="20" t="str">
        <f aca="false">IF(Q168="","",IF(Q168&gt;0,"Win",IF(Q168&lt;0,"Loss","Breakeven")))</f>
        <v/>
      </c>
      <c r="U168" s="31"/>
      <c r="V168" s="31"/>
      <c r="W168" s="31"/>
      <c r="X168" s="29"/>
      <c r="Y168" s="29"/>
      <c r="Z168" s="20" t="str">
        <f aca="false">IF(B168="","",TEXT(B168,"yyyy-mm"))</f>
        <v/>
      </c>
      <c r="AA168" s="26" t="str">
        <f aca="false">IF(Q168="","",SUM($Q$4:Q168))</f>
        <v/>
      </c>
      <c r="AB168" s="26" t="str">
        <f aca="false">IF(AA168="","",MAX($AA$4:AA168))</f>
        <v/>
      </c>
      <c r="AC168" s="26" t="str">
        <f aca="false">IF(AA168="","",AA168-AB168)</f>
        <v/>
      </c>
    </row>
    <row r="169" customFormat="false" ht="16.5" hidden="false" customHeight="true" outlineLevel="0" collapsed="false">
      <c r="A169" s="20" t="str">
        <f aca="false">IF(B169="","",ROW()-3)</f>
        <v/>
      </c>
      <c r="B169" s="30"/>
      <c r="C169" s="31"/>
      <c r="D169" s="31"/>
      <c r="E169" s="31"/>
      <c r="F169" s="31"/>
      <c r="G169" s="31"/>
      <c r="H169" s="32"/>
      <c r="I169" s="32"/>
      <c r="J169" s="32"/>
      <c r="K169" s="33"/>
      <c r="L169" s="34"/>
      <c r="M169" s="34"/>
      <c r="N169" s="32"/>
      <c r="O169" s="32"/>
      <c r="P169" s="26" t="str">
        <f aca="false">IF(OR(B169="",H169="",I169="",J169=""),"",IF(F169="Long",1,IF(F169="Short",-1,0))*(I169-H169)*J169*IF(K169="",1,K169))</f>
        <v/>
      </c>
      <c r="Q169" s="26" t="str">
        <f aca="false">IF(P169="","",P169-N(L169)-N(M169))</f>
        <v/>
      </c>
      <c r="R169" s="26" t="str">
        <f aca="false">IF(OR(B169="",H169="",N169="",J169=""),"",ABS(H169-N169)*J169*IF(K169="",1,K169))</f>
        <v/>
      </c>
      <c r="S169" s="27" t="str">
        <f aca="false">IF(OR(Q169="",R169=""),"",IF(R169=0,"",Q169/R169))</f>
        <v/>
      </c>
      <c r="T169" s="20" t="str">
        <f aca="false">IF(Q169="","",IF(Q169&gt;0,"Win",IF(Q169&lt;0,"Loss","Breakeven")))</f>
        <v/>
      </c>
      <c r="U169" s="31"/>
      <c r="V169" s="31"/>
      <c r="W169" s="31"/>
      <c r="X169" s="29"/>
      <c r="Y169" s="29"/>
      <c r="Z169" s="20" t="str">
        <f aca="false">IF(B169="","",TEXT(B169,"yyyy-mm"))</f>
        <v/>
      </c>
      <c r="AA169" s="26" t="str">
        <f aca="false">IF(Q169="","",SUM($Q$4:Q169))</f>
        <v/>
      </c>
      <c r="AB169" s="26" t="str">
        <f aca="false">IF(AA169="","",MAX($AA$4:AA169))</f>
        <v/>
      </c>
      <c r="AC169" s="26" t="str">
        <f aca="false">IF(AA169="","",AA169-AB169)</f>
        <v/>
      </c>
    </row>
    <row r="170" customFormat="false" ht="16.5" hidden="false" customHeight="true" outlineLevel="0" collapsed="false">
      <c r="A170" s="20" t="str">
        <f aca="false">IF(B170="","",ROW()-3)</f>
        <v/>
      </c>
      <c r="B170" s="30"/>
      <c r="C170" s="31"/>
      <c r="D170" s="31"/>
      <c r="E170" s="31"/>
      <c r="F170" s="31"/>
      <c r="G170" s="31"/>
      <c r="H170" s="32"/>
      <c r="I170" s="32"/>
      <c r="J170" s="32"/>
      <c r="K170" s="33"/>
      <c r="L170" s="34"/>
      <c r="M170" s="34"/>
      <c r="N170" s="32"/>
      <c r="O170" s="32"/>
      <c r="P170" s="26" t="str">
        <f aca="false">IF(OR(B170="",H170="",I170="",J170=""),"",IF(F170="Long",1,IF(F170="Short",-1,0))*(I170-H170)*J170*IF(K170="",1,K170))</f>
        <v/>
      </c>
      <c r="Q170" s="26" t="str">
        <f aca="false">IF(P170="","",P170-N(L170)-N(M170))</f>
        <v/>
      </c>
      <c r="R170" s="26" t="str">
        <f aca="false">IF(OR(B170="",H170="",N170="",J170=""),"",ABS(H170-N170)*J170*IF(K170="",1,K170))</f>
        <v/>
      </c>
      <c r="S170" s="27" t="str">
        <f aca="false">IF(OR(Q170="",R170=""),"",IF(R170=0,"",Q170/R170))</f>
        <v/>
      </c>
      <c r="T170" s="20" t="str">
        <f aca="false">IF(Q170="","",IF(Q170&gt;0,"Win",IF(Q170&lt;0,"Loss","Breakeven")))</f>
        <v/>
      </c>
      <c r="U170" s="31"/>
      <c r="V170" s="31"/>
      <c r="W170" s="31"/>
      <c r="X170" s="29"/>
      <c r="Y170" s="29"/>
      <c r="Z170" s="20" t="str">
        <f aca="false">IF(B170="","",TEXT(B170,"yyyy-mm"))</f>
        <v/>
      </c>
      <c r="AA170" s="26" t="str">
        <f aca="false">IF(Q170="","",SUM($Q$4:Q170))</f>
        <v/>
      </c>
      <c r="AB170" s="26" t="str">
        <f aca="false">IF(AA170="","",MAX($AA$4:AA170))</f>
        <v/>
      </c>
      <c r="AC170" s="26" t="str">
        <f aca="false">IF(AA170="","",AA170-AB170)</f>
        <v/>
      </c>
    </row>
    <row r="171" customFormat="false" ht="16.5" hidden="false" customHeight="true" outlineLevel="0" collapsed="false">
      <c r="A171" s="20" t="str">
        <f aca="false">IF(B171="","",ROW()-3)</f>
        <v/>
      </c>
      <c r="B171" s="30"/>
      <c r="C171" s="31"/>
      <c r="D171" s="31"/>
      <c r="E171" s="31"/>
      <c r="F171" s="31"/>
      <c r="G171" s="31"/>
      <c r="H171" s="32"/>
      <c r="I171" s="32"/>
      <c r="J171" s="32"/>
      <c r="K171" s="33"/>
      <c r="L171" s="34"/>
      <c r="M171" s="34"/>
      <c r="N171" s="32"/>
      <c r="O171" s="32"/>
      <c r="P171" s="26" t="str">
        <f aca="false">IF(OR(B171="",H171="",I171="",J171=""),"",IF(F171="Long",1,IF(F171="Short",-1,0))*(I171-H171)*J171*IF(K171="",1,K171))</f>
        <v/>
      </c>
      <c r="Q171" s="26" t="str">
        <f aca="false">IF(P171="","",P171-N(L171)-N(M171))</f>
        <v/>
      </c>
      <c r="R171" s="26" t="str">
        <f aca="false">IF(OR(B171="",H171="",N171="",J171=""),"",ABS(H171-N171)*J171*IF(K171="",1,K171))</f>
        <v/>
      </c>
      <c r="S171" s="27" t="str">
        <f aca="false">IF(OR(Q171="",R171=""),"",IF(R171=0,"",Q171/R171))</f>
        <v/>
      </c>
      <c r="T171" s="20" t="str">
        <f aca="false">IF(Q171="","",IF(Q171&gt;0,"Win",IF(Q171&lt;0,"Loss","Breakeven")))</f>
        <v/>
      </c>
      <c r="U171" s="31"/>
      <c r="V171" s="31"/>
      <c r="W171" s="31"/>
      <c r="X171" s="29"/>
      <c r="Y171" s="29"/>
      <c r="Z171" s="20" t="str">
        <f aca="false">IF(B171="","",TEXT(B171,"yyyy-mm"))</f>
        <v/>
      </c>
      <c r="AA171" s="26" t="str">
        <f aca="false">IF(Q171="","",SUM($Q$4:Q171))</f>
        <v/>
      </c>
      <c r="AB171" s="26" t="str">
        <f aca="false">IF(AA171="","",MAX($AA$4:AA171))</f>
        <v/>
      </c>
      <c r="AC171" s="26" t="str">
        <f aca="false">IF(AA171="","",AA171-AB171)</f>
        <v/>
      </c>
    </row>
    <row r="172" customFormat="false" ht="16.5" hidden="false" customHeight="true" outlineLevel="0" collapsed="false">
      <c r="A172" s="20" t="str">
        <f aca="false">IF(B172="","",ROW()-3)</f>
        <v/>
      </c>
      <c r="B172" s="30"/>
      <c r="C172" s="31"/>
      <c r="D172" s="31"/>
      <c r="E172" s="31"/>
      <c r="F172" s="31"/>
      <c r="G172" s="31"/>
      <c r="H172" s="32"/>
      <c r="I172" s="32"/>
      <c r="J172" s="32"/>
      <c r="K172" s="33"/>
      <c r="L172" s="34"/>
      <c r="M172" s="34"/>
      <c r="N172" s="32"/>
      <c r="O172" s="32"/>
      <c r="P172" s="26" t="str">
        <f aca="false">IF(OR(B172="",H172="",I172="",J172=""),"",IF(F172="Long",1,IF(F172="Short",-1,0))*(I172-H172)*J172*IF(K172="",1,K172))</f>
        <v/>
      </c>
      <c r="Q172" s="26" t="str">
        <f aca="false">IF(P172="","",P172-N(L172)-N(M172))</f>
        <v/>
      </c>
      <c r="R172" s="26" t="str">
        <f aca="false">IF(OR(B172="",H172="",N172="",J172=""),"",ABS(H172-N172)*J172*IF(K172="",1,K172))</f>
        <v/>
      </c>
      <c r="S172" s="27" t="str">
        <f aca="false">IF(OR(Q172="",R172=""),"",IF(R172=0,"",Q172/R172))</f>
        <v/>
      </c>
      <c r="T172" s="20" t="str">
        <f aca="false">IF(Q172="","",IF(Q172&gt;0,"Win",IF(Q172&lt;0,"Loss","Breakeven")))</f>
        <v/>
      </c>
      <c r="U172" s="31"/>
      <c r="V172" s="31"/>
      <c r="W172" s="31"/>
      <c r="X172" s="29"/>
      <c r="Y172" s="29"/>
      <c r="Z172" s="20" t="str">
        <f aca="false">IF(B172="","",TEXT(B172,"yyyy-mm"))</f>
        <v/>
      </c>
      <c r="AA172" s="26" t="str">
        <f aca="false">IF(Q172="","",SUM($Q$4:Q172))</f>
        <v/>
      </c>
      <c r="AB172" s="26" t="str">
        <f aca="false">IF(AA172="","",MAX($AA$4:AA172))</f>
        <v/>
      </c>
      <c r="AC172" s="26" t="str">
        <f aca="false">IF(AA172="","",AA172-AB172)</f>
        <v/>
      </c>
    </row>
    <row r="173" customFormat="false" ht="16.5" hidden="false" customHeight="true" outlineLevel="0" collapsed="false">
      <c r="A173" s="20" t="str">
        <f aca="false">IF(B173="","",ROW()-3)</f>
        <v/>
      </c>
      <c r="B173" s="30"/>
      <c r="C173" s="31"/>
      <c r="D173" s="31"/>
      <c r="E173" s="31"/>
      <c r="F173" s="31"/>
      <c r="G173" s="31"/>
      <c r="H173" s="32"/>
      <c r="I173" s="32"/>
      <c r="J173" s="32"/>
      <c r="K173" s="33"/>
      <c r="L173" s="34"/>
      <c r="M173" s="34"/>
      <c r="N173" s="32"/>
      <c r="O173" s="32"/>
      <c r="P173" s="26" t="str">
        <f aca="false">IF(OR(B173="",H173="",I173="",J173=""),"",IF(F173="Long",1,IF(F173="Short",-1,0))*(I173-H173)*J173*IF(K173="",1,K173))</f>
        <v/>
      </c>
      <c r="Q173" s="26" t="str">
        <f aca="false">IF(P173="","",P173-N(L173)-N(M173))</f>
        <v/>
      </c>
      <c r="R173" s="26" t="str">
        <f aca="false">IF(OR(B173="",H173="",N173="",J173=""),"",ABS(H173-N173)*J173*IF(K173="",1,K173))</f>
        <v/>
      </c>
      <c r="S173" s="27" t="str">
        <f aca="false">IF(OR(Q173="",R173=""),"",IF(R173=0,"",Q173/R173))</f>
        <v/>
      </c>
      <c r="T173" s="20" t="str">
        <f aca="false">IF(Q173="","",IF(Q173&gt;0,"Win",IF(Q173&lt;0,"Loss","Breakeven")))</f>
        <v/>
      </c>
      <c r="U173" s="31"/>
      <c r="V173" s="31"/>
      <c r="W173" s="31"/>
      <c r="X173" s="29"/>
      <c r="Y173" s="29"/>
      <c r="Z173" s="20" t="str">
        <f aca="false">IF(B173="","",TEXT(B173,"yyyy-mm"))</f>
        <v/>
      </c>
      <c r="AA173" s="26" t="str">
        <f aca="false">IF(Q173="","",SUM($Q$4:Q173))</f>
        <v/>
      </c>
      <c r="AB173" s="26" t="str">
        <f aca="false">IF(AA173="","",MAX($AA$4:AA173))</f>
        <v/>
      </c>
      <c r="AC173" s="26" t="str">
        <f aca="false">IF(AA173="","",AA173-AB173)</f>
        <v/>
      </c>
    </row>
    <row r="174" customFormat="false" ht="16.5" hidden="false" customHeight="true" outlineLevel="0" collapsed="false">
      <c r="A174" s="20" t="str">
        <f aca="false">IF(B174="","",ROW()-3)</f>
        <v/>
      </c>
      <c r="B174" s="30"/>
      <c r="C174" s="31"/>
      <c r="D174" s="31"/>
      <c r="E174" s="31"/>
      <c r="F174" s="31"/>
      <c r="G174" s="31"/>
      <c r="H174" s="32"/>
      <c r="I174" s="32"/>
      <c r="J174" s="32"/>
      <c r="K174" s="33"/>
      <c r="L174" s="34"/>
      <c r="M174" s="34"/>
      <c r="N174" s="32"/>
      <c r="O174" s="32"/>
      <c r="P174" s="26" t="str">
        <f aca="false">IF(OR(B174="",H174="",I174="",J174=""),"",IF(F174="Long",1,IF(F174="Short",-1,0))*(I174-H174)*J174*IF(K174="",1,K174))</f>
        <v/>
      </c>
      <c r="Q174" s="26" t="str">
        <f aca="false">IF(P174="","",P174-N(L174)-N(M174))</f>
        <v/>
      </c>
      <c r="R174" s="26" t="str">
        <f aca="false">IF(OR(B174="",H174="",N174="",J174=""),"",ABS(H174-N174)*J174*IF(K174="",1,K174))</f>
        <v/>
      </c>
      <c r="S174" s="27" t="str">
        <f aca="false">IF(OR(Q174="",R174=""),"",IF(R174=0,"",Q174/R174))</f>
        <v/>
      </c>
      <c r="T174" s="20" t="str">
        <f aca="false">IF(Q174="","",IF(Q174&gt;0,"Win",IF(Q174&lt;0,"Loss","Breakeven")))</f>
        <v/>
      </c>
      <c r="U174" s="31"/>
      <c r="V174" s="31"/>
      <c r="W174" s="31"/>
      <c r="X174" s="29"/>
      <c r="Y174" s="29"/>
      <c r="Z174" s="20" t="str">
        <f aca="false">IF(B174="","",TEXT(B174,"yyyy-mm"))</f>
        <v/>
      </c>
      <c r="AA174" s="26" t="str">
        <f aca="false">IF(Q174="","",SUM($Q$4:Q174))</f>
        <v/>
      </c>
      <c r="AB174" s="26" t="str">
        <f aca="false">IF(AA174="","",MAX($AA$4:AA174))</f>
        <v/>
      </c>
      <c r="AC174" s="26" t="str">
        <f aca="false">IF(AA174="","",AA174-AB174)</f>
        <v/>
      </c>
    </row>
    <row r="175" customFormat="false" ht="16.5" hidden="false" customHeight="true" outlineLevel="0" collapsed="false">
      <c r="A175" s="20" t="str">
        <f aca="false">IF(B175="","",ROW()-3)</f>
        <v/>
      </c>
      <c r="B175" s="30"/>
      <c r="C175" s="31"/>
      <c r="D175" s="31"/>
      <c r="E175" s="31"/>
      <c r="F175" s="31"/>
      <c r="G175" s="31"/>
      <c r="H175" s="32"/>
      <c r="I175" s="32"/>
      <c r="J175" s="32"/>
      <c r="K175" s="33"/>
      <c r="L175" s="34"/>
      <c r="M175" s="34"/>
      <c r="N175" s="32"/>
      <c r="O175" s="32"/>
      <c r="P175" s="26" t="str">
        <f aca="false">IF(OR(B175="",H175="",I175="",J175=""),"",IF(F175="Long",1,IF(F175="Short",-1,0))*(I175-H175)*J175*IF(K175="",1,K175))</f>
        <v/>
      </c>
      <c r="Q175" s="26" t="str">
        <f aca="false">IF(P175="","",P175-N(L175)-N(M175))</f>
        <v/>
      </c>
      <c r="R175" s="26" t="str">
        <f aca="false">IF(OR(B175="",H175="",N175="",J175=""),"",ABS(H175-N175)*J175*IF(K175="",1,K175))</f>
        <v/>
      </c>
      <c r="S175" s="27" t="str">
        <f aca="false">IF(OR(Q175="",R175=""),"",IF(R175=0,"",Q175/R175))</f>
        <v/>
      </c>
      <c r="T175" s="20" t="str">
        <f aca="false">IF(Q175="","",IF(Q175&gt;0,"Win",IF(Q175&lt;0,"Loss","Breakeven")))</f>
        <v/>
      </c>
      <c r="U175" s="31"/>
      <c r="V175" s="31"/>
      <c r="W175" s="31"/>
      <c r="X175" s="29"/>
      <c r="Y175" s="29"/>
      <c r="Z175" s="20" t="str">
        <f aca="false">IF(B175="","",TEXT(B175,"yyyy-mm"))</f>
        <v/>
      </c>
      <c r="AA175" s="26" t="str">
        <f aca="false">IF(Q175="","",SUM($Q$4:Q175))</f>
        <v/>
      </c>
      <c r="AB175" s="26" t="str">
        <f aca="false">IF(AA175="","",MAX($AA$4:AA175))</f>
        <v/>
      </c>
      <c r="AC175" s="26" t="str">
        <f aca="false">IF(AA175="","",AA175-AB175)</f>
        <v/>
      </c>
    </row>
    <row r="176" customFormat="false" ht="16.5" hidden="false" customHeight="true" outlineLevel="0" collapsed="false">
      <c r="A176" s="20" t="str">
        <f aca="false">IF(B176="","",ROW()-3)</f>
        <v/>
      </c>
      <c r="B176" s="30"/>
      <c r="C176" s="31"/>
      <c r="D176" s="31"/>
      <c r="E176" s="31"/>
      <c r="F176" s="31"/>
      <c r="G176" s="31"/>
      <c r="H176" s="32"/>
      <c r="I176" s="32"/>
      <c r="J176" s="32"/>
      <c r="K176" s="33"/>
      <c r="L176" s="34"/>
      <c r="M176" s="34"/>
      <c r="N176" s="32"/>
      <c r="O176" s="32"/>
      <c r="P176" s="26" t="str">
        <f aca="false">IF(OR(B176="",H176="",I176="",J176=""),"",IF(F176="Long",1,IF(F176="Short",-1,0))*(I176-H176)*J176*IF(K176="",1,K176))</f>
        <v/>
      </c>
      <c r="Q176" s="26" t="str">
        <f aca="false">IF(P176="","",P176-N(L176)-N(M176))</f>
        <v/>
      </c>
      <c r="R176" s="26" t="str">
        <f aca="false">IF(OR(B176="",H176="",N176="",J176=""),"",ABS(H176-N176)*J176*IF(K176="",1,K176))</f>
        <v/>
      </c>
      <c r="S176" s="27" t="str">
        <f aca="false">IF(OR(Q176="",R176=""),"",IF(R176=0,"",Q176/R176))</f>
        <v/>
      </c>
      <c r="T176" s="20" t="str">
        <f aca="false">IF(Q176="","",IF(Q176&gt;0,"Win",IF(Q176&lt;0,"Loss","Breakeven")))</f>
        <v/>
      </c>
      <c r="U176" s="31"/>
      <c r="V176" s="31"/>
      <c r="W176" s="31"/>
      <c r="X176" s="29"/>
      <c r="Y176" s="29"/>
      <c r="Z176" s="20" t="str">
        <f aca="false">IF(B176="","",TEXT(B176,"yyyy-mm"))</f>
        <v/>
      </c>
      <c r="AA176" s="26" t="str">
        <f aca="false">IF(Q176="","",SUM($Q$4:Q176))</f>
        <v/>
      </c>
      <c r="AB176" s="26" t="str">
        <f aca="false">IF(AA176="","",MAX($AA$4:AA176))</f>
        <v/>
      </c>
      <c r="AC176" s="26" t="str">
        <f aca="false">IF(AA176="","",AA176-AB176)</f>
        <v/>
      </c>
    </row>
    <row r="177" customFormat="false" ht="16.5" hidden="false" customHeight="true" outlineLevel="0" collapsed="false">
      <c r="A177" s="20" t="str">
        <f aca="false">IF(B177="","",ROW()-3)</f>
        <v/>
      </c>
      <c r="B177" s="30"/>
      <c r="C177" s="31"/>
      <c r="D177" s="31"/>
      <c r="E177" s="31"/>
      <c r="F177" s="31"/>
      <c r="G177" s="31"/>
      <c r="H177" s="32"/>
      <c r="I177" s="32"/>
      <c r="J177" s="32"/>
      <c r="K177" s="33"/>
      <c r="L177" s="34"/>
      <c r="M177" s="34"/>
      <c r="N177" s="32"/>
      <c r="O177" s="32"/>
      <c r="P177" s="26" t="str">
        <f aca="false">IF(OR(B177="",H177="",I177="",J177=""),"",IF(F177="Long",1,IF(F177="Short",-1,0))*(I177-H177)*J177*IF(K177="",1,K177))</f>
        <v/>
      </c>
      <c r="Q177" s="26" t="str">
        <f aca="false">IF(P177="","",P177-N(L177)-N(M177))</f>
        <v/>
      </c>
      <c r="R177" s="26" t="str">
        <f aca="false">IF(OR(B177="",H177="",N177="",J177=""),"",ABS(H177-N177)*J177*IF(K177="",1,K177))</f>
        <v/>
      </c>
      <c r="S177" s="27" t="str">
        <f aca="false">IF(OR(Q177="",R177=""),"",IF(R177=0,"",Q177/R177))</f>
        <v/>
      </c>
      <c r="T177" s="20" t="str">
        <f aca="false">IF(Q177="","",IF(Q177&gt;0,"Win",IF(Q177&lt;0,"Loss","Breakeven")))</f>
        <v/>
      </c>
      <c r="U177" s="31"/>
      <c r="V177" s="31"/>
      <c r="W177" s="31"/>
      <c r="X177" s="29"/>
      <c r="Y177" s="29"/>
      <c r="Z177" s="20" t="str">
        <f aca="false">IF(B177="","",TEXT(B177,"yyyy-mm"))</f>
        <v/>
      </c>
      <c r="AA177" s="26" t="str">
        <f aca="false">IF(Q177="","",SUM($Q$4:Q177))</f>
        <v/>
      </c>
      <c r="AB177" s="26" t="str">
        <f aca="false">IF(AA177="","",MAX($AA$4:AA177))</f>
        <v/>
      </c>
      <c r="AC177" s="26" t="str">
        <f aca="false">IF(AA177="","",AA177-AB177)</f>
        <v/>
      </c>
    </row>
    <row r="178" customFormat="false" ht="16.5" hidden="false" customHeight="true" outlineLevel="0" collapsed="false">
      <c r="A178" s="20" t="str">
        <f aca="false">IF(B178="","",ROW()-3)</f>
        <v/>
      </c>
      <c r="B178" s="30"/>
      <c r="C178" s="31"/>
      <c r="D178" s="31"/>
      <c r="E178" s="31"/>
      <c r="F178" s="31"/>
      <c r="G178" s="31"/>
      <c r="H178" s="32"/>
      <c r="I178" s="32"/>
      <c r="J178" s="32"/>
      <c r="K178" s="33"/>
      <c r="L178" s="34"/>
      <c r="M178" s="34"/>
      <c r="N178" s="32"/>
      <c r="O178" s="32"/>
      <c r="P178" s="26" t="str">
        <f aca="false">IF(OR(B178="",H178="",I178="",J178=""),"",IF(F178="Long",1,IF(F178="Short",-1,0))*(I178-H178)*J178*IF(K178="",1,K178))</f>
        <v/>
      </c>
      <c r="Q178" s="26" t="str">
        <f aca="false">IF(P178="","",P178-N(L178)-N(M178))</f>
        <v/>
      </c>
      <c r="R178" s="26" t="str">
        <f aca="false">IF(OR(B178="",H178="",N178="",J178=""),"",ABS(H178-N178)*J178*IF(K178="",1,K178))</f>
        <v/>
      </c>
      <c r="S178" s="27" t="str">
        <f aca="false">IF(OR(Q178="",R178=""),"",IF(R178=0,"",Q178/R178))</f>
        <v/>
      </c>
      <c r="T178" s="20" t="str">
        <f aca="false">IF(Q178="","",IF(Q178&gt;0,"Win",IF(Q178&lt;0,"Loss","Breakeven")))</f>
        <v/>
      </c>
      <c r="U178" s="31"/>
      <c r="V178" s="31"/>
      <c r="W178" s="31"/>
      <c r="X178" s="29"/>
      <c r="Y178" s="29"/>
      <c r="Z178" s="20" t="str">
        <f aca="false">IF(B178="","",TEXT(B178,"yyyy-mm"))</f>
        <v/>
      </c>
      <c r="AA178" s="26" t="str">
        <f aca="false">IF(Q178="","",SUM($Q$4:Q178))</f>
        <v/>
      </c>
      <c r="AB178" s="26" t="str">
        <f aca="false">IF(AA178="","",MAX($AA$4:AA178))</f>
        <v/>
      </c>
      <c r="AC178" s="26" t="str">
        <f aca="false">IF(AA178="","",AA178-AB178)</f>
        <v/>
      </c>
    </row>
    <row r="179" customFormat="false" ht="16.5" hidden="false" customHeight="true" outlineLevel="0" collapsed="false">
      <c r="A179" s="20" t="str">
        <f aca="false">IF(B179="","",ROW()-3)</f>
        <v/>
      </c>
      <c r="B179" s="30"/>
      <c r="C179" s="31"/>
      <c r="D179" s="31"/>
      <c r="E179" s="31"/>
      <c r="F179" s="31"/>
      <c r="G179" s="31"/>
      <c r="H179" s="32"/>
      <c r="I179" s="32"/>
      <c r="J179" s="32"/>
      <c r="K179" s="33"/>
      <c r="L179" s="34"/>
      <c r="M179" s="34"/>
      <c r="N179" s="32"/>
      <c r="O179" s="32"/>
      <c r="P179" s="26" t="str">
        <f aca="false">IF(OR(B179="",H179="",I179="",J179=""),"",IF(F179="Long",1,IF(F179="Short",-1,0))*(I179-H179)*J179*IF(K179="",1,K179))</f>
        <v/>
      </c>
      <c r="Q179" s="26" t="str">
        <f aca="false">IF(P179="","",P179-N(L179)-N(M179))</f>
        <v/>
      </c>
      <c r="R179" s="26" t="str">
        <f aca="false">IF(OR(B179="",H179="",N179="",J179=""),"",ABS(H179-N179)*J179*IF(K179="",1,K179))</f>
        <v/>
      </c>
      <c r="S179" s="27" t="str">
        <f aca="false">IF(OR(Q179="",R179=""),"",IF(R179=0,"",Q179/R179))</f>
        <v/>
      </c>
      <c r="T179" s="20" t="str">
        <f aca="false">IF(Q179="","",IF(Q179&gt;0,"Win",IF(Q179&lt;0,"Loss","Breakeven")))</f>
        <v/>
      </c>
      <c r="U179" s="31"/>
      <c r="V179" s="31"/>
      <c r="W179" s="31"/>
      <c r="X179" s="29"/>
      <c r="Y179" s="29"/>
      <c r="Z179" s="20" t="str">
        <f aca="false">IF(B179="","",TEXT(B179,"yyyy-mm"))</f>
        <v/>
      </c>
      <c r="AA179" s="26" t="str">
        <f aca="false">IF(Q179="","",SUM($Q$4:Q179))</f>
        <v/>
      </c>
      <c r="AB179" s="26" t="str">
        <f aca="false">IF(AA179="","",MAX($AA$4:AA179))</f>
        <v/>
      </c>
      <c r="AC179" s="26" t="str">
        <f aca="false">IF(AA179="","",AA179-AB179)</f>
        <v/>
      </c>
    </row>
    <row r="180" customFormat="false" ht="16.5" hidden="false" customHeight="true" outlineLevel="0" collapsed="false">
      <c r="A180" s="20" t="str">
        <f aca="false">IF(B180="","",ROW()-3)</f>
        <v/>
      </c>
      <c r="B180" s="30"/>
      <c r="C180" s="31"/>
      <c r="D180" s="31"/>
      <c r="E180" s="31"/>
      <c r="F180" s="31"/>
      <c r="G180" s="31"/>
      <c r="H180" s="32"/>
      <c r="I180" s="32"/>
      <c r="J180" s="32"/>
      <c r="K180" s="33"/>
      <c r="L180" s="34"/>
      <c r="M180" s="34"/>
      <c r="N180" s="32"/>
      <c r="O180" s="32"/>
      <c r="P180" s="26" t="str">
        <f aca="false">IF(OR(B180="",H180="",I180="",J180=""),"",IF(F180="Long",1,IF(F180="Short",-1,0))*(I180-H180)*J180*IF(K180="",1,K180))</f>
        <v/>
      </c>
      <c r="Q180" s="26" t="str">
        <f aca="false">IF(P180="","",P180-N(L180)-N(M180))</f>
        <v/>
      </c>
      <c r="R180" s="26" t="str">
        <f aca="false">IF(OR(B180="",H180="",N180="",J180=""),"",ABS(H180-N180)*J180*IF(K180="",1,K180))</f>
        <v/>
      </c>
      <c r="S180" s="27" t="str">
        <f aca="false">IF(OR(Q180="",R180=""),"",IF(R180=0,"",Q180/R180))</f>
        <v/>
      </c>
      <c r="T180" s="20" t="str">
        <f aca="false">IF(Q180="","",IF(Q180&gt;0,"Win",IF(Q180&lt;0,"Loss","Breakeven")))</f>
        <v/>
      </c>
      <c r="U180" s="31"/>
      <c r="V180" s="31"/>
      <c r="W180" s="31"/>
      <c r="X180" s="29"/>
      <c r="Y180" s="29"/>
      <c r="Z180" s="20" t="str">
        <f aca="false">IF(B180="","",TEXT(B180,"yyyy-mm"))</f>
        <v/>
      </c>
      <c r="AA180" s="26" t="str">
        <f aca="false">IF(Q180="","",SUM($Q$4:Q180))</f>
        <v/>
      </c>
      <c r="AB180" s="26" t="str">
        <f aca="false">IF(AA180="","",MAX($AA$4:AA180))</f>
        <v/>
      </c>
      <c r="AC180" s="26" t="str">
        <f aca="false">IF(AA180="","",AA180-AB180)</f>
        <v/>
      </c>
    </row>
    <row r="181" customFormat="false" ht="16.5" hidden="false" customHeight="true" outlineLevel="0" collapsed="false">
      <c r="A181" s="20" t="str">
        <f aca="false">IF(B181="","",ROW()-3)</f>
        <v/>
      </c>
      <c r="B181" s="30"/>
      <c r="C181" s="31"/>
      <c r="D181" s="31"/>
      <c r="E181" s="31"/>
      <c r="F181" s="31"/>
      <c r="G181" s="31"/>
      <c r="H181" s="32"/>
      <c r="I181" s="32"/>
      <c r="J181" s="32"/>
      <c r="K181" s="33"/>
      <c r="L181" s="34"/>
      <c r="M181" s="34"/>
      <c r="N181" s="32"/>
      <c r="O181" s="32"/>
      <c r="P181" s="26" t="str">
        <f aca="false">IF(OR(B181="",H181="",I181="",J181=""),"",IF(F181="Long",1,IF(F181="Short",-1,0))*(I181-H181)*J181*IF(K181="",1,K181))</f>
        <v/>
      </c>
      <c r="Q181" s="26" t="str">
        <f aca="false">IF(P181="","",P181-N(L181)-N(M181))</f>
        <v/>
      </c>
      <c r="R181" s="26" t="str">
        <f aca="false">IF(OR(B181="",H181="",N181="",J181=""),"",ABS(H181-N181)*J181*IF(K181="",1,K181))</f>
        <v/>
      </c>
      <c r="S181" s="27" t="str">
        <f aca="false">IF(OR(Q181="",R181=""),"",IF(R181=0,"",Q181/R181))</f>
        <v/>
      </c>
      <c r="T181" s="20" t="str">
        <f aca="false">IF(Q181="","",IF(Q181&gt;0,"Win",IF(Q181&lt;0,"Loss","Breakeven")))</f>
        <v/>
      </c>
      <c r="U181" s="31"/>
      <c r="V181" s="31"/>
      <c r="W181" s="31"/>
      <c r="X181" s="29"/>
      <c r="Y181" s="29"/>
      <c r="Z181" s="20" t="str">
        <f aca="false">IF(B181="","",TEXT(B181,"yyyy-mm"))</f>
        <v/>
      </c>
      <c r="AA181" s="26" t="str">
        <f aca="false">IF(Q181="","",SUM($Q$4:Q181))</f>
        <v/>
      </c>
      <c r="AB181" s="26" t="str">
        <f aca="false">IF(AA181="","",MAX($AA$4:AA181))</f>
        <v/>
      </c>
      <c r="AC181" s="26" t="str">
        <f aca="false">IF(AA181="","",AA181-AB181)</f>
        <v/>
      </c>
    </row>
    <row r="182" customFormat="false" ht="16.5" hidden="false" customHeight="true" outlineLevel="0" collapsed="false">
      <c r="A182" s="20" t="str">
        <f aca="false">IF(B182="","",ROW()-3)</f>
        <v/>
      </c>
      <c r="B182" s="30"/>
      <c r="C182" s="31"/>
      <c r="D182" s="31"/>
      <c r="E182" s="31"/>
      <c r="F182" s="31"/>
      <c r="G182" s="31"/>
      <c r="H182" s="32"/>
      <c r="I182" s="32"/>
      <c r="J182" s="32"/>
      <c r="K182" s="33"/>
      <c r="L182" s="34"/>
      <c r="M182" s="34"/>
      <c r="N182" s="32"/>
      <c r="O182" s="32"/>
      <c r="P182" s="26" t="str">
        <f aca="false">IF(OR(B182="",H182="",I182="",J182=""),"",IF(F182="Long",1,IF(F182="Short",-1,0))*(I182-H182)*J182*IF(K182="",1,K182))</f>
        <v/>
      </c>
      <c r="Q182" s="26" t="str">
        <f aca="false">IF(P182="","",P182-N(L182)-N(M182))</f>
        <v/>
      </c>
      <c r="R182" s="26" t="str">
        <f aca="false">IF(OR(B182="",H182="",N182="",J182=""),"",ABS(H182-N182)*J182*IF(K182="",1,K182))</f>
        <v/>
      </c>
      <c r="S182" s="27" t="str">
        <f aca="false">IF(OR(Q182="",R182=""),"",IF(R182=0,"",Q182/R182))</f>
        <v/>
      </c>
      <c r="T182" s="20" t="str">
        <f aca="false">IF(Q182="","",IF(Q182&gt;0,"Win",IF(Q182&lt;0,"Loss","Breakeven")))</f>
        <v/>
      </c>
      <c r="U182" s="31"/>
      <c r="V182" s="31"/>
      <c r="W182" s="31"/>
      <c r="X182" s="29"/>
      <c r="Y182" s="29"/>
      <c r="Z182" s="20" t="str">
        <f aca="false">IF(B182="","",TEXT(B182,"yyyy-mm"))</f>
        <v/>
      </c>
      <c r="AA182" s="26" t="str">
        <f aca="false">IF(Q182="","",SUM($Q$4:Q182))</f>
        <v/>
      </c>
      <c r="AB182" s="26" t="str">
        <f aca="false">IF(AA182="","",MAX($AA$4:AA182))</f>
        <v/>
      </c>
      <c r="AC182" s="26" t="str">
        <f aca="false">IF(AA182="","",AA182-AB182)</f>
        <v/>
      </c>
    </row>
    <row r="183" customFormat="false" ht="16.5" hidden="false" customHeight="true" outlineLevel="0" collapsed="false">
      <c r="A183" s="20" t="str">
        <f aca="false">IF(B183="","",ROW()-3)</f>
        <v/>
      </c>
      <c r="B183" s="30"/>
      <c r="C183" s="31"/>
      <c r="D183" s="31"/>
      <c r="E183" s="31"/>
      <c r="F183" s="31"/>
      <c r="G183" s="31"/>
      <c r="H183" s="32"/>
      <c r="I183" s="32"/>
      <c r="J183" s="32"/>
      <c r="K183" s="33"/>
      <c r="L183" s="34"/>
      <c r="M183" s="34"/>
      <c r="N183" s="32"/>
      <c r="O183" s="32"/>
      <c r="P183" s="26" t="str">
        <f aca="false">IF(OR(B183="",H183="",I183="",J183=""),"",IF(F183="Long",1,IF(F183="Short",-1,0))*(I183-H183)*J183*IF(K183="",1,K183))</f>
        <v/>
      </c>
      <c r="Q183" s="26" t="str">
        <f aca="false">IF(P183="","",P183-N(L183)-N(M183))</f>
        <v/>
      </c>
      <c r="R183" s="26" t="str">
        <f aca="false">IF(OR(B183="",H183="",N183="",J183=""),"",ABS(H183-N183)*J183*IF(K183="",1,K183))</f>
        <v/>
      </c>
      <c r="S183" s="27" t="str">
        <f aca="false">IF(OR(Q183="",R183=""),"",IF(R183=0,"",Q183/R183))</f>
        <v/>
      </c>
      <c r="T183" s="20" t="str">
        <f aca="false">IF(Q183="","",IF(Q183&gt;0,"Win",IF(Q183&lt;0,"Loss","Breakeven")))</f>
        <v/>
      </c>
      <c r="U183" s="31"/>
      <c r="V183" s="31"/>
      <c r="W183" s="31"/>
      <c r="X183" s="29"/>
      <c r="Y183" s="29"/>
      <c r="Z183" s="20" t="str">
        <f aca="false">IF(B183="","",TEXT(B183,"yyyy-mm"))</f>
        <v/>
      </c>
      <c r="AA183" s="26" t="str">
        <f aca="false">IF(Q183="","",SUM($Q$4:Q183))</f>
        <v/>
      </c>
      <c r="AB183" s="26" t="str">
        <f aca="false">IF(AA183="","",MAX($AA$4:AA183))</f>
        <v/>
      </c>
      <c r="AC183" s="26" t="str">
        <f aca="false">IF(AA183="","",AA183-AB183)</f>
        <v/>
      </c>
    </row>
    <row r="184" customFormat="false" ht="16.5" hidden="false" customHeight="true" outlineLevel="0" collapsed="false">
      <c r="A184" s="20" t="str">
        <f aca="false">IF(B184="","",ROW()-3)</f>
        <v/>
      </c>
      <c r="B184" s="30"/>
      <c r="C184" s="31"/>
      <c r="D184" s="31"/>
      <c r="E184" s="31"/>
      <c r="F184" s="31"/>
      <c r="G184" s="31"/>
      <c r="H184" s="32"/>
      <c r="I184" s="32"/>
      <c r="J184" s="32"/>
      <c r="K184" s="33"/>
      <c r="L184" s="34"/>
      <c r="M184" s="34"/>
      <c r="N184" s="32"/>
      <c r="O184" s="32"/>
      <c r="P184" s="26" t="str">
        <f aca="false">IF(OR(B184="",H184="",I184="",J184=""),"",IF(F184="Long",1,IF(F184="Short",-1,0))*(I184-H184)*J184*IF(K184="",1,K184))</f>
        <v/>
      </c>
      <c r="Q184" s="26" t="str">
        <f aca="false">IF(P184="","",P184-N(L184)-N(M184))</f>
        <v/>
      </c>
      <c r="R184" s="26" t="str">
        <f aca="false">IF(OR(B184="",H184="",N184="",J184=""),"",ABS(H184-N184)*J184*IF(K184="",1,K184))</f>
        <v/>
      </c>
      <c r="S184" s="27" t="str">
        <f aca="false">IF(OR(Q184="",R184=""),"",IF(R184=0,"",Q184/R184))</f>
        <v/>
      </c>
      <c r="T184" s="20" t="str">
        <f aca="false">IF(Q184="","",IF(Q184&gt;0,"Win",IF(Q184&lt;0,"Loss","Breakeven")))</f>
        <v/>
      </c>
      <c r="U184" s="31"/>
      <c r="V184" s="31"/>
      <c r="W184" s="31"/>
      <c r="X184" s="29"/>
      <c r="Y184" s="29"/>
      <c r="Z184" s="20" t="str">
        <f aca="false">IF(B184="","",TEXT(B184,"yyyy-mm"))</f>
        <v/>
      </c>
      <c r="AA184" s="26" t="str">
        <f aca="false">IF(Q184="","",SUM($Q$4:Q184))</f>
        <v/>
      </c>
      <c r="AB184" s="26" t="str">
        <f aca="false">IF(AA184="","",MAX($AA$4:AA184))</f>
        <v/>
      </c>
      <c r="AC184" s="26" t="str">
        <f aca="false">IF(AA184="","",AA184-AB184)</f>
        <v/>
      </c>
    </row>
    <row r="185" customFormat="false" ht="16.5" hidden="false" customHeight="true" outlineLevel="0" collapsed="false">
      <c r="A185" s="20" t="str">
        <f aca="false">IF(B185="","",ROW()-3)</f>
        <v/>
      </c>
      <c r="B185" s="30"/>
      <c r="C185" s="31"/>
      <c r="D185" s="31"/>
      <c r="E185" s="31"/>
      <c r="F185" s="31"/>
      <c r="G185" s="31"/>
      <c r="H185" s="32"/>
      <c r="I185" s="32"/>
      <c r="J185" s="32"/>
      <c r="K185" s="33"/>
      <c r="L185" s="34"/>
      <c r="M185" s="34"/>
      <c r="N185" s="32"/>
      <c r="O185" s="32"/>
      <c r="P185" s="26" t="str">
        <f aca="false">IF(OR(B185="",H185="",I185="",J185=""),"",IF(F185="Long",1,IF(F185="Short",-1,0))*(I185-H185)*J185*IF(K185="",1,K185))</f>
        <v/>
      </c>
      <c r="Q185" s="26" t="str">
        <f aca="false">IF(P185="","",P185-N(L185)-N(M185))</f>
        <v/>
      </c>
      <c r="R185" s="26" t="str">
        <f aca="false">IF(OR(B185="",H185="",N185="",J185=""),"",ABS(H185-N185)*J185*IF(K185="",1,K185))</f>
        <v/>
      </c>
      <c r="S185" s="27" t="str">
        <f aca="false">IF(OR(Q185="",R185=""),"",IF(R185=0,"",Q185/R185))</f>
        <v/>
      </c>
      <c r="T185" s="20" t="str">
        <f aca="false">IF(Q185="","",IF(Q185&gt;0,"Win",IF(Q185&lt;0,"Loss","Breakeven")))</f>
        <v/>
      </c>
      <c r="U185" s="31"/>
      <c r="V185" s="31"/>
      <c r="W185" s="31"/>
      <c r="X185" s="29"/>
      <c r="Y185" s="29"/>
      <c r="Z185" s="20" t="str">
        <f aca="false">IF(B185="","",TEXT(B185,"yyyy-mm"))</f>
        <v/>
      </c>
      <c r="AA185" s="26" t="str">
        <f aca="false">IF(Q185="","",SUM($Q$4:Q185))</f>
        <v/>
      </c>
      <c r="AB185" s="26" t="str">
        <f aca="false">IF(AA185="","",MAX($AA$4:AA185))</f>
        <v/>
      </c>
      <c r="AC185" s="26" t="str">
        <f aca="false">IF(AA185="","",AA185-AB185)</f>
        <v/>
      </c>
    </row>
    <row r="186" customFormat="false" ht="16.5" hidden="false" customHeight="true" outlineLevel="0" collapsed="false">
      <c r="A186" s="20" t="str">
        <f aca="false">IF(B186="","",ROW()-3)</f>
        <v/>
      </c>
      <c r="B186" s="30"/>
      <c r="C186" s="31"/>
      <c r="D186" s="31"/>
      <c r="E186" s="31"/>
      <c r="F186" s="31"/>
      <c r="G186" s="31"/>
      <c r="H186" s="32"/>
      <c r="I186" s="32"/>
      <c r="J186" s="32"/>
      <c r="K186" s="33"/>
      <c r="L186" s="34"/>
      <c r="M186" s="34"/>
      <c r="N186" s="32"/>
      <c r="O186" s="32"/>
      <c r="P186" s="26" t="str">
        <f aca="false">IF(OR(B186="",H186="",I186="",J186=""),"",IF(F186="Long",1,IF(F186="Short",-1,0))*(I186-H186)*J186*IF(K186="",1,K186))</f>
        <v/>
      </c>
      <c r="Q186" s="26" t="str">
        <f aca="false">IF(P186="","",P186-N(L186)-N(M186))</f>
        <v/>
      </c>
      <c r="R186" s="26" t="str">
        <f aca="false">IF(OR(B186="",H186="",N186="",J186=""),"",ABS(H186-N186)*J186*IF(K186="",1,K186))</f>
        <v/>
      </c>
      <c r="S186" s="27" t="str">
        <f aca="false">IF(OR(Q186="",R186=""),"",IF(R186=0,"",Q186/R186))</f>
        <v/>
      </c>
      <c r="T186" s="20" t="str">
        <f aca="false">IF(Q186="","",IF(Q186&gt;0,"Win",IF(Q186&lt;0,"Loss","Breakeven")))</f>
        <v/>
      </c>
      <c r="U186" s="31"/>
      <c r="V186" s="31"/>
      <c r="W186" s="31"/>
      <c r="X186" s="29"/>
      <c r="Y186" s="29"/>
      <c r="Z186" s="20" t="str">
        <f aca="false">IF(B186="","",TEXT(B186,"yyyy-mm"))</f>
        <v/>
      </c>
      <c r="AA186" s="26" t="str">
        <f aca="false">IF(Q186="","",SUM($Q$4:Q186))</f>
        <v/>
      </c>
      <c r="AB186" s="26" t="str">
        <f aca="false">IF(AA186="","",MAX($AA$4:AA186))</f>
        <v/>
      </c>
      <c r="AC186" s="26" t="str">
        <f aca="false">IF(AA186="","",AA186-AB186)</f>
        <v/>
      </c>
    </row>
    <row r="187" customFormat="false" ht="16.5" hidden="false" customHeight="true" outlineLevel="0" collapsed="false">
      <c r="A187" s="20" t="str">
        <f aca="false">IF(B187="","",ROW()-3)</f>
        <v/>
      </c>
      <c r="B187" s="30"/>
      <c r="C187" s="31"/>
      <c r="D187" s="31"/>
      <c r="E187" s="31"/>
      <c r="F187" s="31"/>
      <c r="G187" s="31"/>
      <c r="H187" s="32"/>
      <c r="I187" s="32"/>
      <c r="J187" s="32"/>
      <c r="K187" s="33"/>
      <c r="L187" s="34"/>
      <c r="M187" s="34"/>
      <c r="N187" s="32"/>
      <c r="O187" s="32"/>
      <c r="P187" s="26" t="str">
        <f aca="false">IF(OR(B187="",H187="",I187="",J187=""),"",IF(F187="Long",1,IF(F187="Short",-1,0))*(I187-H187)*J187*IF(K187="",1,K187))</f>
        <v/>
      </c>
      <c r="Q187" s="26" t="str">
        <f aca="false">IF(P187="","",P187-N(L187)-N(M187))</f>
        <v/>
      </c>
      <c r="R187" s="26" t="str">
        <f aca="false">IF(OR(B187="",H187="",N187="",J187=""),"",ABS(H187-N187)*J187*IF(K187="",1,K187))</f>
        <v/>
      </c>
      <c r="S187" s="27" t="str">
        <f aca="false">IF(OR(Q187="",R187=""),"",IF(R187=0,"",Q187/R187))</f>
        <v/>
      </c>
      <c r="T187" s="20" t="str">
        <f aca="false">IF(Q187="","",IF(Q187&gt;0,"Win",IF(Q187&lt;0,"Loss","Breakeven")))</f>
        <v/>
      </c>
      <c r="U187" s="31"/>
      <c r="V187" s="31"/>
      <c r="W187" s="31"/>
      <c r="X187" s="29"/>
      <c r="Y187" s="29"/>
      <c r="Z187" s="20" t="str">
        <f aca="false">IF(B187="","",TEXT(B187,"yyyy-mm"))</f>
        <v/>
      </c>
      <c r="AA187" s="26" t="str">
        <f aca="false">IF(Q187="","",SUM($Q$4:Q187))</f>
        <v/>
      </c>
      <c r="AB187" s="26" t="str">
        <f aca="false">IF(AA187="","",MAX($AA$4:AA187))</f>
        <v/>
      </c>
      <c r="AC187" s="26" t="str">
        <f aca="false">IF(AA187="","",AA187-AB187)</f>
        <v/>
      </c>
    </row>
    <row r="188" customFormat="false" ht="16.5" hidden="false" customHeight="true" outlineLevel="0" collapsed="false">
      <c r="A188" s="20" t="str">
        <f aca="false">IF(B188="","",ROW()-3)</f>
        <v/>
      </c>
      <c r="B188" s="30"/>
      <c r="C188" s="31"/>
      <c r="D188" s="31"/>
      <c r="E188" s="31"/>
      <c r="F188" s="31"/>
      <c r="G188" s="31"/>
      <c r="H188" s="32"/>
      <c r="I188" s="32"/>
      <c r="J188" s="32"/>
      <c r="K188" s="33"/>
      <c r="L188" s="34"/>
      <c r="M188" s="34"/>
      <c r="N188" s="32"/>
      <c r="O188" s="32"/>
      <c r="P188" s="26" t="str">
        <f aca="false">IF(OR(B188="",H188="",I188="",J188=""),"",IF(F188="Long",1,IF(F188="Short",-1,0))*(I188-H188)*J188*IF(K188="",1,K188))</f>
        <v/>
      </c>
      <c r="Q188" s="26" t="str">
        <f aca="false">IF(P188="","",P188-N(L188)-N(M188))</f>
        <v/>
      </c>
      <c r="R188" s="26" t="str">
        <f aca="false">IF(OR(B188="",H188="",N188="",J188=""),"",ABS(H188-N188)*J188*IF(K188="",1,K188))</f>
        <v/>
      </c>
      <c r="S188" s="27" t="str">
        <f aca="false">IF(OR(Q188="",R188=""),"",IF(R188=0,"",Q188/R188))</f>
        <v/>
      </c>
      <c r="T188" s="20" t="str">
        <f aca="false">IF(Q188="","",IF(Q188&gt;0,"Win",IF(Q188&lt;0,"Loss","Breakeven")))</f>
        <v/>
      </c>
      <c r="U188" s="31"/>
      <c r="V188" s="31"/>
      <c r="W188" s="31"/>
      <c r="X188" s="29"/>
      <c r="Y188" s="29"/>
      <c r="Z188" s="20" t="str">
        <f aca="false">IF(B188="","",TEXT(B188,"yyyy-mm"))</f>
        <v/>
      </c>
      <c r="AA188" s="26" t="str">
        <f aca="false">IF(Q188="","",SUM($Q$4:Q188))</f>
        <v/>
      </c>
      <c r="AB188" s="26" t="str">
        <f aca="false">IF(AA188="","",MAX($AA$4:AA188))</f>
        <v/>
      </c>
      <c r="AC188" s="26" t="str">
        <f aca="false">IF(AA188="","",AA188-AB188)</f>
        <v/>
      </c>
    </row>
    <row r="189" customFormat="false" ht="16.5" hidden="false" customHeight="true" outlineLevel="0" collapsed="false">
      <c r="A189" s="20" t="str">
        <f aca="false">IF(B189="","",ROW()-3)</f>
        <v/>
      </c>
      <c r="B189" s="30"/>
      <c r="C189" s="31"/>
      <c r="D189" s="31"/>
      <c r="E189" s="31"/>
      <c r="F189" s="31"/>
      <c r="G189" s="31"/>
      <c r="H189" s="32"/>
      <c r="I189" s="32"/>
      <c r="J189" s="32"/>
      <c r="K189" s="33"/>
      <c r="L189" s="34"/>
      <c r="M189" s="34"/>
      <c r="N189" s="32"/>
      <c r="O189" s="32"/>
      <c r="P189" s="26" t="str">
        <f aca="false">IF(OR(B189="",H189="",I189="",J189=""),"",IF(F189="Long",1,IF(F189="Short",-1,0))*(I189-H189)*J189*IF(K189="",1,K189))</f>
        <v/>
      </c>
      <c r="Q189" s="26" t="str">
        <f aca="false">IF(P189="","",P189-N(L189)-N(M189))</f>
        <v/>
      </c>
      <c r="R189" s="26" t="str">
        <f aca="false">IF(OR(B189="",H189="",N189="",J189=""),"",ABS(H189-N189)*J189*IF(K189="",1,K189))</f>
        <v/>
      </c>
      <c r="S189" s="27" t="str">
        <f aca="false">IF(OR(Q189="",R189=""),"",IF(R189=0,"",Q189/R189))</f>
        <v/>
      </c>
      <c r="T189" s="20" t="str">
        <f aca="false">IF(Q189="","",IF(Q189&gt;0,"Win",IF(Q189&lt;0,"Loss","Breakeven")))</f>
        <v/>
      </c>
      <c r="U189" s="31"/>
      <c r="V189" s="31"/>
      <c r="W189" s="31"/>
      <c r="X189" s="29"/>
      <c r="Y189" s="29"/>
      <c r="Z189" s="20" t="str">
        <f aca="false">IF(B189="","",TEXT(B189,"yyyy-mm"))</f>
        <v/>
      </c>
      <c r="AA189" s="26" t="str">
        <f aca="false">IF(Q189="","",SUM($Q$4:Q189))</f>
        <v/>
      </c>
      <c r="AB189" s="26" t="str">
        <f aca="false">IF(AA189="","",MAX($AA$4:AA189))</f>
        <v/>
      </c>
      <c r="AC189" s="26" t="str">
        <f aca="false">IF(AA189="","",AA189-AB189)</f>
        <v/>
      </c>
    </row>
    <row r="190" customFormat="false" ht="16.5" hidden="false" customHeight="true" outlineLevel="0" collapsed="false">
      <c r="A190" s="20" t="str">
        <f aca="false">IF(B190="","",ROW()-3)</f>
        <v/>
      </c>
      <c r="B190" s="30"/>
      <c r="C190" s="31"/>
      <c r="D190" s="31"/>
      <c r="E190" s="31"/>
      <c r="F190" s="31"/>
      <c r="G190" s="31"/>
      <c r="H190" s="32"/>
      <c r="I190" s="32"/>
      <c r="J190" s="32"/>
      <c r="K190" s="33"/>
      <c r="L190" s="34"/>
      <c r="M190" s="34"/>
      <c r="N190" s="32"/>
      <c r="O190" s="32"/>
      <c r="P190" s="26" t="str">
        <f aca="false">IF(OR(B190="",H190="",I190="",J190=""),"",IF(F190="Long",1,IF(F190="Short",-1,0))*(I190-H190)*J190*IF(K190="",1,K190))</f>
        <v/>
      </c>
      <c r="Q190" s="26" t="str">
        <f aca="false">IF(P190="","",P190-N(L190)-N(M190))</f>
        <v/>
      </c>
      <c r="R190" s="26" t="str">
        <f aca="false">IF(OR(B190="",H190="",N190="",J190=""),"",ABS(H190-N190)*J190*IF(K190="",1,K190))</f>
        <v/>
      </c>
      <c r="S190" s="27" t="str">
        <f aca="false">IF(OR(Q190="",R190=""),"",IF(R190=0,"",Q190/R190))</f>
        <v/>
      </c>
      <c r="T190" s="20" t="str">
        <f aca="false">IF(Q190="","",IF(Q190&gt;0,"Win",IF(Q190&lt;0,"Loss","Breakeven")))</f>
        <v/>
      </c>
      <c r="U190" s="31"/>
      <c r="V190" s="31"/>
      <c r="W190" s="31"/>
      <c r="X190" s="29"/>
      <c r="Y190" s="29"/>
      <c r="Z190" s="20" t="str">
        <f aca="false">IF(B190="","",TEXT(B190,"yyyy-mm"))</f>
        <v/>
      </c>
      <c r="AA190" s="26" t="str">
        <f aca="false">IF(Q190="","",SUM($Q$4:Q190))</f>
        <v/>
      </c>
      <c r="AB190" s="26" t="str">
        <f aca="false">IF(AA190="","",MAX($AA$4:AA190))</f>
        <v/>
      </c>
      <c r="AC190" s="26" t="str">
        <f aca="false">IF(AA190="","",AA190-AB190)</f>
        <v/>
      </c>
    </row>
    <row r="191" customFormat="false" ht="16.5" hidden="false" customHeight="true" outlineLevel="0" collapsed="false">
      <c r="A191" s="20" t="str">
        <f aca="false">IF(B191="","",ROW()-3)</f>
        <v/>
      </c>
      <c r="B191" s="30"/>
      <c r="C191" s="31"/>
      <c r="D191" s="31"/>
      <c r="E191" s="31"/>
      <c r="F191" s="31"/>
      <c r="G191" s="31"/>
      <c r="H191" s="32"/>
      <c r="I191" s="32"/>
      <c r="J191" s="32"/>
      <c r="K191" s="33"/>
      <c r="L191" s="34"/>
      <c r="M191" s="34"/>
      <c r="N191" s="32"/>
      <c r="O191" s="32"/>
      <c r="P191" s="26" t="str">
        <f aca="false">IF(OR(B191="",H191="",I191="",J191=""),"",IF(F191="Long",1,IF(F191="Short",-1,0))*(I191-H191)*J191*IF(K191="",1,K191))</f>
        <v/>
      </c>
      <c r="Q191" s="26" t="str">
        <f aca="false">IF(P191="","",P191-N(L191)-N(M191))</f>
        <v/>
      </c>
      <c r="R191" s="26" t="str">
        <f aca="false">IF(OR(B191="",H191="",N191="",J191=""),"",ABS(H191-N191)*J191*IF(K191="",1,K191))</f>
        <v/>
      </c>
      <c r="S191" s="27" t="str">
        <f aca="false">IF(OR(Q191="",R191=""),"",IF(R191=0,"",Q191/R191))</f>
        <v/>
      </c>
      <c r="T191" s="20" t="str">
        <f aca="false">IF(Q191="","",IF(Q191&gt;0,"Win",IF(Q191&lt;0,"Loss","Breakeven")))</f>
        <v/>
      </c>
      <c r="U191" s="31"/>
      <c r="V191" s="31"/>
      <c r="W191" s="31"/>
      <c r="X191" s="29"/>
      <c r="Y191" s="29"/>
      <c r="Z191" s="20" t="str">
        <f aca="false">IF(B191="","",TEXT(B191,"yyyy-mm"))</f>
        <v/>
      </c>
      <c r="AA191" s="26" t="str">
        <f aca="false">IF(Q191="","",SUM($Q$4:Q191))</f>
        <v/>
      </c>
      <c r="AB191" s="26" t="str">
        <f aca="false">IF(AA191="","",MAX($AA$4:AA191))</f>
        <v/>
      </c>
      <c r="AC191" s="26" t="str">
        <f aca="false">IF(AA191="","",AA191-AB191)</f>
        <v/>
      </c>
    </row>
    <row r="192" customFormat="false" ht="16.5" hidden="false" customHeight="true" outlineLevel="0" collapsed="false">
      <c r="A192" s="20" t="str">
        <f aca="false">IF(B192="","",ROW()-3)</f>
        <v/>
      </c>
      <c r="B192" s="30"/>
      <c r="C192" s="31"/>
      <c r="D192" s="31"/>
      <c r="E192" s="31"/>
      <c r="F192" s="31"/>
      <c r="G192" s="31"/>
      <c r="H192" s="32"/>
      <c r="I192" s="32"/>
      <c r="J192" s="32"/>
      <c r="K192" s="33"/>
      <c r="L192" s="34"/>
      <c r="M192" s="34"/>
      <c r="N192" s="32"/>
      <c r="O192" s="32"/>
      <c r="P192" s="26" t="str">
        <f aca="false">IF(OR(B192="",H192="",I192="",J192=""),"",IF(F192="Long",1,IF(F192="Short",-1,0))*(I192-H192)*J192*IF(K192="",1,K192))</f>
        <v/>
      </c>
      <c r="Q192" s="26" t="str">
        <f aca="false">IF(P192="","",P192-N(L192)-N(M192))</f>
        <v/>
      </c>
      <c r="R192" s="26" t="str">
        <f aca="false">IF(OR(B192="",H192="",N192="",J192=""),"",ABS(H192-N192)*J192*IF(K192="",1,K192))</f>
        <v/>
      </c>
      <c r="S192" s="27" t="str">
        <f aca="false">IF(OR(Q192="",R192=""),"",IF(R192=0,"",Q192/R192))</f>
        <v/>
      </c>
      <c r="T192" s="20" t="str">
        <f aca="false">IF(Q192="","",IF(Q192&gt;0,"Win",IF(Q192&lt;0,"Loss","Breakeven")))</f>
        <v/>
      </c>
      <c r="U192" s="31"/>
      <c r="V192" s="31"/>
      <c r="W192" s="31"/>
      <c r="X192" s="29"/>
      <c r="Y192" s="29"/>
      <c r="Z192" s="20" t="str">
        <f aca="false">IF(B192="","",TEXT(B192,"yyyy-mm"))</f>
        <v/>
      </c>
      <c r="AA192" s="26" t="str">
        <f aca="false">IF(Q192="","",SUM($Q$4:Q192))</f>
        <v/>
      </c>
      <c r="AB192" s="26" t="str">
        <f aca="false">IF(AA192="","",MAX($AA$4:AA192))</f>
        <v/>
      </c>
      <c r="AC192" s="26" t="str">
        <f aca="false">IF(AA192="","",AA192-AB192)</f>
        <v/>
      </c>
    </row>
    <row r="193" customFormat="false" ht="16.5" hidden="false" customHeight="true" outlineLevel="0" collapsed="false">
      <c r="A193" s="20" t="str">
        <f aca="false">IF(B193="","",ROW()-3)</f>
        <v/>
      </c>
      <c r="B193" s="30"/>
      <c r="C193" s="31"/>
      <c r="D193" s="31"/>
      <c r="E193" s="31"/>
      <c r="F193" s="31"/>
      <c r="G193" s="31"/>
      <c r="H193" s="32"/>
      <c r="I193" s="32"/>
      <c r="J193" s="32"/>
      <c r="K193" s="33"/>
      <c r="L193" s="34"/>
      <c r="M193" s="34"/>
      <c r="N193" s="32"/>
      <c r="O193" s="32"/>
      <c r="P193" s="26" t="str">
        <f aca="false">IF(OR(B193="",H193="",I193="",J193=""),"",IF(F193="Long",1,IF(F193="Short",-1,0))*(I193-H193)*J193*IF(K193="",1,K193))</f>
        <v/>
      </c>
      <c r="Q193" s="26" t="str">
        <f aca="false">IF(P193="","",P193-N(L193)-N(M193))</f>
        <v/>
      </c>
      <c r="R193" s="26" t="str">
        <f aca="false">IF(OR(B193="",H193="",N193="",J193=""),"",ABS(H193-N193)*J193*IF(K193="",1,K193))</f>
        <v/>
      </c>
      <c r="S193" s="27" t="str">
        <f aca="false">IF(OR(Q193="",R193=""),"",IF(R193=0,"",Q193/R193))</f>
        <v/>
      </c>
      <c r="T193" s="20" t="str">
        <f aca="false">IF(Q193="","",IF(Q193&gt;0,"Win",IF(Q193&lt;0,"Loss","Breakeven")))</f>
        <v/>
      </c>
      <c r="U193" s="31"/>
      <c r="V193" s="31"/>
      <c r="W193" s="31"/>
      <c r="X193" s="29"/>
      <c r="Y193" s="29"/>
      <c r="Z193" s="20" t="str">
        <f aca="false">IF(B193="","",TEXT(B193,"yyyy-mm"))</f>
        <v/>
      </c>
      <c r="AA193" s="26" t="str">
        <f aca="false">IF(Q193="","",SUM($Q$4:Q193))</f>
        <v/>
      </c>
      <c r="AB193" s="26" t="str">
        <f aca="false">IF(AA193="","",MAX($AA$4:AA193))</f>
        <v/>
      </c>
      <c r="AC193" s="26" t="str">
        <f aca="false">IF(AA193="","",AA193-AB193)</f>
        <v/>
      </c>
    </row>
    <row r="194" customFormat="false" ht="16.5" hidden="false" customHeight="true" outlineLevel="0" collapsed="false">
      <c r="A194" s="20" t="str">
        <f aca="false">IF(B194="","",ROW()-3)</f>
        <v/>
      </c>
      <c r="B194" s="30"/>
      <c r="C194" s="31"/>
      <c r="D194" s="31"/>
      <c r="E194" s="31"/>
      <c r="F194" s="31"/>
      <c r="G194" s="31"/>
      <c r="H194" s="32"/>
      <c r="I194" s="32"/>
      <c r="J194" s="32"/>
      <c r="K194" s="33"/>
      <c r="L194" s="34"/>
      <c r="M194" s="34"/>
      <c r="N194" s="32"/>
      <c r="O194" s="32"/>
      <c r="P194" s="26" t="str">
        <f aca="false">IF(OR(B194="",H194="",I194="",J194=""),"",IF(F194="Long",1,IF(F194="Short",-1,0))*(I194-H194)*J194*IF(K194="",1,K194))</f>
        <v/>
      </c>
      <c r="Q194" s="26" t="str">
        <f aca="false">IF(P194="","",P194-N(L194)-N(M194))</f>
        <v/>
      </c>
      <c r="R194" s="26" t="str">
        <f aca="false">IF(OR(B194="",H194="",N194="",J194=""),"",ABS(H194-N194)*J194*IF(K194="",1,K194))</f>
        <v/>
      </c>
      <c r="S194" s="27" t="str">
        <f aca="false">IF(OR(Q194="",R194=""),"",IF(R194=0,"",Q194/R194))</f>
        <v/>
      </c>
      <c r="T194" s="20" t="str">
        <f aca="false">IF(Q194="","",IF(Q194&gt;0,"Win",IF(Q194&lt;0,"Loss","Breakeven")))</f>
        <v/>
      </c>
      <c r="U194" s="31"/>
      <c r="V194" s="31"/>
      <c r="W194" s="31"/>
      <c r="X194" s="29"/>
      <c r="Y194" s="29"/>
      <c r="Z194" s="20" t="str">
        <f aca="false">IF(B194="","",TEXT(B194,"yyyy-mm"))</f>
        <v/>
      </c>
      <c r="AA194" s="26" t="str">
        <f aca="false">IF(Q194="","",SUM($Q$4:Q194))</f>
        <v/>
      </c>
      <c r="AB194" s="26" t="str">
        <f aca="false">IF(AA194="","",MAX($AA$4:AA194))</f>
        <v/>
      </c>
      <c r="AC194" s="26" t="str">
        <f aca="false">IF(AA194="","",AA194-AB194)</f>
        <v/>
      </c>
    </row>
    <row r="195" customFormat="false" ht="16.5" hidden="false" customHeight="true" outlineLevel="0" collapsed="false">
      <c r="A195" s="20" t="str">
        <f aca="false">IF(B195="","",ROW()-3)</f>
        <v/>
      </c>
      <c r="B195" s="30"/>
      <c r="C195" s="31"/>
      <c r="D195" s="31"/>
      <c r="E195" s="31"/>
      <c r="F195" s="31"/>
      <c r="G195" s="31"/>
      <c r="H195" s="32"/>
      <c r="I195" s="32"/>
      <c r="J195" s="32"/>
      <c r="K195" s="33"/>
      <c r="L195" s="34"/>
      <c r="M195" s="34"/>
      <c r="N195" s="32"/>
      <c r="O195" s="32"/>
      <c r="P195" s="26" t="str">
        <f aca="false">IF(OR(B195="",H195="",I195="",J195=""),"",IF(F195="Long",1,IF(F195="Short",-1,0))*(I195-H195)*J195*IF(K195="",1,K195))</f>
        <v/>
      </c>
      <c r="Q195" s="26" t="str">
        <f aca="false">IF(P195="","",P195-N(L195)-N(M195))</f>
        <v/>
      </c>
      <c r="R195" s="26" t="str">
        <f aca="false">IF(OR(B195="",H195="",N195="",J195=""),"",ABS(H195-N195)*J195*IF(K195="",1,K195))</f>
        <v/>
      </c>
      <c r="S195" s="27" t="str">
        <f aca="false">IF(OR(Q195="",R195=""),"",IF(R195=0,"",Q195/R195))</f>
        <v/>
      </c>
      <c r="T195" s="20" t="str">
        <f aca="false">IF(Q195="","",IF(Q195&gt;0,"Win",IF(Q195&lt;0,"Loss","Breakeven")))</f>
        <v/>
      </c>
      <c r="U195" s="31"/>
      <c r="V195" s="31"/>
      <c r="W195" s="31"/>
      <c r="X195" s="29"/>
      <c r="Y195" s="29"/>
      <c r="Z195" s="20" t="str">
        <f aca="false">IF(B195="","",TEXT(B195,"yyyy-mm"))</f>
        <v/>
      </c>
      <c r="AA195" s="26" t="str">
        <f aca="false">IF(Q195="","",SUM($Q$4:Q195))</f>
        <v/>
      </c>
      <c r="AB195" s="26" t="str">
        <f aca="false">IF(AA195="","",MAX($AA$4:AA195))</f>
        <v/>
      </c>
      <c r="AC195" s="26" t="str">
        <f aca="false">IF(AA195="","",AA195-AB195)</f>
        <v/>
      </c>
    </row>
    <row r="196" customFormat="false" ht="16.5" hidden="false" customHeight="true" outlineLevel="0" collapsed="false">
      <c r="A196" s="20" t="str">
        <f aca="false">IF(B196="","",ROW()-3)</f>
        <v/>
      </c>
      <c r="B196" s="30"/>
      <c r="C196" s="31"/>
      <c r="D196" s="31"/>
      <c r="E196" s="31"/>
      <c r="F196" s="31"/>
      <c r="G196" s="31"/>
      <c r="H196" s="32"/>
      <c r="I196" s="32"/>
      <c r="J196" s="32"/>
      <c r="K196" s="33"/>
      <c r="L196" s="34"/>
      <c r="M196" s="34"/>
      <c r="N196" s="32"/>
      <c r="O196" s="32"/>
      <c r="P196" s="26" t="str">
        <f aca="false">IF(OR(B196="",H196="",I196="",J196=""),"",IF(F196="Long",1,IF(F196="Short",-1,0))*(I196-H196)*J196*IF(K196="",1,K196))</f>
        <v/>
      </c>
      <c r="Q196" s="26" t="str">
        <f aca="false">IF(P196="","",P196-N(L196)-N(M196))</f>
        <v/>
      </c>
      <c r="R196" s="26" t="str">
        <f aca="false">IF(OR(B196="",H196="",N196="",J196=""),"",ABS(H196-N196)*J196*IF(K196="",1,K196))</f>
        <v/>
      </c>
      <c r="S196" s="27" t="str">
        <f aca="false">IF(OR(Q196="",R196=""),"",IF(R196=0,"",Q196/R196))</f>
        <v/>
      </c>
      <c r="T196" s="20" t="str">
        <f aca="false">IF(Q196="","",IF(Q196&gt;0,"Win",IF(Q196&lt;0,"Loss","Breakeven")))</f>
        <v/>
      </c>
      <c r="U196" s="31"/>
      <c r="V196" s="31"/>
      <c r="W196" s="31"/>
      <c r="X196" s="29"/>
      <c r="Y196" s="29"/>
      <c r="Z196" s="20" t="str">
        <f aca="false">IF(B196="","",TEXT(B196,"yyyy-mm"))</f>
        <v/>
      </c>
      <c r="AA196" s="26" t="str">
        <f aca="false">IF(Q196="","",SUM($Q$4:Q196))</f>
        <v/>
      </c>
      <c r="AB196" s="26" t="str">
        <f aca="false">IF(AA196="","",MAX($AA$4:AA196))</f>
        <v/>
      </c>
      <c r="AC196" s="26" t="str">
        <f aca="false">IF(AA196="","",AA196-AB196)</f>
        <v/>
      </c>
    </row>
    <row r="197" customFormat="false" ht="16.5" hidden="false" customHeight="true" outlineLevel="0" collapsed="false">
      <c r="A197" s="20" t="str">
        <f aca="false">IF(B197="","",ROW()-3)</f>
        <v/>
      </c>
      <c r="B197" s="30"/>
      <c r="C197" s="31"/>
      <c r="D197" s="31"/>
      <c r="E197" s="31"/>
      <c r="F197" s="31"/>
      <c r="G197" s="31"/>
      <c r="H197" s="32"/>
      <c r="I197" s="32"/>
      <c r="J197" s="32"/>
      <c r="K197" s="33"/>
      <c r="L197" s="34"/>
      <c r="M197" s="34"/>
      <c r="N197" s="32"/>
      <c r="O197" s="32"/>
      <c r="P197" s="26" t="str">
        <f aca="false">IF(OR(B197="",H197="",I197="",J197=""),"",IF(F197="Long",1,IF(F197="Short",-1,0))*(I197-H197)*J197*IF(K197="",1,K197))</f>
        <v/>
      </c>
      <c r="Q197" s="26" t="str">
        <f aca="false">IF(P197="","",P197-N(L197)-N(M197))</f>
        <v/>
      </c>
      <c r="R197" s="26" t="str">
        <f aca="false">IF(OR(B197="",H197="",N197="",J197=""),"",ABS(H197-N197)*J197*IF(K197="",1,K197))</f>
        <v/>
      </c>
      <c r="S197" s="27" t="str">
        <f aca="false">IF(OR(Q197="",R197=""),"",IF(R197=0,"",Q197/R197))</f>
        <v/>
      </c>
      <c r="T197" s="20" t="str">
        <f aca="false">IF(Q197="","",IF(Q197&gt;0,"Win",IF(Q197&lt;0,"Loss","Breakeven")))</f>
        <v/>
      </c>
      <c r="U197" s="31"/>
      <c r="V197" s="31"/>
      <c r="W197" s="31"/>
      <c r="X197" s="29"/>
      <c r="Y197" s="29"/>
      <c r="Z197" s="20" t="str">
        <f aca="false">IF(B197="","",TEXT(B197,"yyyy-mm"))</f>
        <v/>
      </c>
      <c r="AA197" s="26" t="str">
        <f aca="false">IF(Q197="","",SUM($Q$4:Q197))</f>
        <v/>
      </c>
      <c r="AB197" s="26" t="str">
        <f aca="false">IF(AA197="","",MAX($AA$4:AA197))</f>
        <v/>
      </c>
      <c r="AC197" s="26" t="str">
        <f aca="false">IF(AA197="","",AA197-AB197)</f>
        <v/>
      </c>
    </row>
    <row r="198" customFormat="false" ht="16.5" hidden="false" customHeight="true" outlineLevel="0" collapsed="false">
      <c r="A198" s="20" t="str">
        <f aca="false">IF(B198="","",ROW()-3)</f>
        <v/>
      </c>
      <c r="B198" s="30"/>
      <c r="C198" s="31"/>
      <c r="D198" s="31"/>
      <c r="E198" s="31"/>
      <c r="F198" s="31"/>
      <c r="G198" s="31"/>
      <c r="H198" s="32"/>
      <c r="I198" s="32"/>
      <c r="J198" s="32"/>
      <c r="K198" s="33"/>
      <c r="L198" s="34"/>
      <c r="M198" s="34"/>
      <c r="N198" s="32"/>
      <c r="O198" s="32"/>
      <c r="P198" s="26" t="str">
        <f aca="false">IF(OR(B198="",H198="",I198="",J198=""),"",IF(F198="Long",1,IF(F198="Short",-1,0))*(I198-H198)*J198*IF(K198="",1,K198))</f>
        <v/>
      </c>
      <c r="Q198" s="26" t="str">
        <f aca="false">IF(P198="","",P198-N(L198)-N(M198))</f>
        <v/>
      </c>
      <c r="R198" s="26" t="str">
        <f aca="false">IF(OR(B198="",H198="",N198="",J198=""),"",ABS(H198-N198)*J198*IF(K198="",1,K198))</f>
        <v/>
      </c>
      <c r="S198" s="27" t="str">
        <f aca="false">IF(OR(Q198="",R198=""),"",IF(R198=0,"",Q198/R198))</f>
        <v/>
      </c>
      <c r="T198" s="20" t="str">
        <f aca="false">IF(Q198="","",IF(Q198&gt;0,"Win",IF(Q198&lt;0,"Loss","Breakeven")))</f>
        <v/>
      </c>
      <c r="U198" s="31"/>
      <c r="V198" s="31"/>
      <c r="W198" s="31"/>
      <c r="X198" s="29"/>
      <c r="Y198" s="29"/>
      <c r="Z198" s="20" t="str">
        <f aca="false">IF(B198="","",TEXT(B198,"yyyy-mm"))</f>
        <v/>
      </c>
      <c r="AA198" s="26" t="str">
        <f aca="false">IF(Q198="","",SUM($Q$4:Q198))</f>
        <v/>
      </c>
      <c r="AB198" s="26" t="str">
        <f aca="false">IF(AA198="","",MAX($AA$4:AA198))</f>
        <v/>
      </c>
      <c r="AC198" s="26" t="str">
        <f aca="false">IF(AA198="","",AA198-AB198)</f>
        <v/>
      </c>
    </row>
    <row r="199" customFormat="false" ht="16.5" hidden="false" customHeight="true" outlineLevel="0" collapsed="false">
      <c r="A199" s="20" t="str">
        <f aca="false">IF(B199="","",ROW()-3)</f>
        <v/>
      </c>
      <c r="B199" s="30"/>
      <c r="C199" s="31"/>
      <c r="D199" s="31"/>
      <c r="E199" s="31"/>
      <c r="F199" s="31"/>
      <c r="G199" s="31"/>
      <c r="H199" s="32"/>
      <c r="I199" s="32"/>
      <c r="J199" s="32"/>
      <c r="K199" s="33"/>
      <c r="L199" s="34"/>
      <c r="M199" s="34"/>
      <c r="N199" s="32"/>
      <c r="O199" s="32"/>
      <c r="P199" s="26" t="str">
        <f aca="false">IF(OR(B199="",H199="",I199="",J199=""),"",IF(F199="Long",1,IF(F199="Short",-1,0))*(I199-H199)*J199*IF(K199="",1,K199))</f>
        <v/>
      </c>
      <c r="Q199" s="26" t="str">
        <f aca="false">IF(P199="","",P199-N(L199)-N(M199))</f>
        <v/>
      </c>
      <c r="R199" s="26" t="str">
        <f aca="false">IF(OR(B199="",H199="",N199="",J199=""),"",ABS(H199-N199)*J199*IF(K199="",1,K199))</f>
        <v/>
      </c>
      <c r="S199" s="27" t="str">
        <f aca="false">IF(OR(Q199="",R199=""),"",IF(R199=0,"",Q199/R199))</f>
        <v/>
      </c>
      <c r="T199" s="20" t="str">
        <f aca="false">IF(Q199="","",IF(Q199&gt;0,"Win",IF(Q199&lt;0,"Loss","Breakeven")))</f>
        <v/>
      </c>
      <c r="U199" s="31"/>
      <c r="V199" s="31"/>
      <c r="W199" s="31"/>
      <c r="X199" s="29"/>
      <c r="Y199" s="29"/>
      <c r="Z199" s="20" t="str">
        <f aca="false">IF(B199="","",TEXT(B199,"yyyy-mm"))</f>
        <v/>
      </c>
      <c r="AA199" s="26" t="str">
        <f aca="false">IF(Q199="","",SUM($Q$4:Q199))</f>
        <v/>
      </c>
      <c r="AB199" s="26" t="str">
        <f aca="false">IF(AA199="","",MAX($AA$4:AA199))</f>
        <v/>
      </c>
      <c r="AC199" s="26" t="str">
        <f aca="false">IF(AA199="","",AA199-AB199)</f>
        <v/>
      </c>
    </row>
    <row r="200" customFormat="false" ht="16.5" hidden="false" customHeight="true" outlineLevel="0" collapsed="false">
      <c r="A200" s="20" t="str">
        <f aca="false">IF(B200="","",ROW()-3)</f>
        <v/>
      </c>
      <c r="B200" s="30"/>
      <c r="C200" s="31"/>
      <c r="D200" s="31"/>
      <c r="E200" s="31"/>
      <c r="F200" s="31"/>
      <c r="G200" s="31"/>
      <c r="H200" s="32"/>
      <c r="I200" s="32"/>
      <c r="J200" s="32"/>
      <c r="K200" s="33"/>
      <c r="L200" s="34"/>
      <c r="M200" s="34"/>
      <c r="N200" s="32"/>
      <c r="O200" s="32"/>
      <c r="P200" s="26" t="str">
        <f aca="false">IF(OR(B200="",H200="",I200="",J200=""),"",IF(F200="Long",1,IF(F200="Short",-1,0))*(I200-H200)*J200*IF(K200="",1,K200))</f>
        <v/>
      </c>
      <c r="Q200" s="26" t="str">
        <f aca="false">IF(P200="","",P200-N(L200)-N(M200))</f>
        <v/>
      </c>
      <c r="R200" s="26" t="str">
        <f aca="false">IF(OR(B200="",H200="",N200="",J200=""),"",ABS(H200-N200)*J200*IF(K200="",1,K200))</f>
        <v/>
      </c>
      <c r="S200" s="27" t="str">
        <f aca="false">IF(OR(Q200="",R200=""),"",IF(R200=0,"",Q200/R200))</f>
        <v/>
      </c>
      <c r="T200" s="20" t="str">
        <f aca="false">IF(Q200="","",IF(Q200&gt;0,"Win",IF(Q200&lt;0,"Loss","Breakeven")))</f>
        <v/>
      </c>
      <c r="U200" s="31"/>
      <c r="V200" s="31"/>
      <c r="W200" s="31"/>
      <c r="X200" s="29"/>
      <c r="Y200" s="29"/>
      <c r="Z200" s="20" t="str">
        <f aca="false">IF(B200="","",TEXT(B200,"yyyy-mm"))</f>
        <v/>
      </c>
      <c r="AA200" s="26" t="str">
        <f aca="false">IF(Q200="","",SUM($Q$4:Q200))</f>
        <v/>
      </c>
      <c r="AB200" s="26" t="str">
        <f aca="false">IF(AA200="","",MAX($AA$4:AA200))</f>
        <v/>
      </c>
      <c r="AC200" s="26" t="str">
        <f aca="false">IF(AA200="","",AA200-AB200)</f>
        <v/>
      </c>
    </row>
    <row r="201" customFormat="false" ht="16.5" hidden="false" customHeight="true" outlineLevel="0" collapsed="false">
      <c r="A201" s="20" t="str">
        <f aca="false">IF(B201="","",ROW()-3)</f>
        <v/>
      </c>
      <c r="B201" s="30"/>
      <c r="C201" s="31"/>
      <c r="D201" s="31"/>
      <c r="E201" s="31"/>
      <c r="F201" s="31"/>
      <c r="G201" s="31"/>
      <c r="H201" s="32"/>
      <c r="I201" s="32"/>
      <c r="J201" s="32"/>
      <c r="K201" s="33"/>
      <c r="L201" s="34"/>
      <c r="M201" s="34"/>
      <c r="N201" s="32"/>
      <c r="O201" s="32"/>
      <c r="P201" s="26" t="str">
        <f aca="false">IF(OR(B201="",H201="",I201="",J201=""),"",IF(F201="Long",1,IF(F201="Short",-1,0))*(I201-H201)*J201*IF(K201="",1,K201))</f>
        <v/>
      </c>
      <c r="Q201" s="26" t="str">
        <f aca="false">IF(P201="","",P201-N(L201)-N(M201))</f>
        <v/>
      </c>
      <c r="R201" s="26" t="str">
        <f aca="false">IF(OR(B201="",H201="",N201="",J201=""),"",ABS(H201-N201)*J201*IF(K201="",1,K201))</f>
        <v/>
      </c>
      <c r="S201" s="27" t="str">
        <f aca="false">IF(OR(Q201="",R201=""),"",IF(R201=0,"",Q201/R201))</f>
        <v/>
      </c>
      <c r="T201" s="20" t="str">
        <f aca="false">IF(Q201="","",IF(Q201&gt;0,"Win",IF(Q201&lt;0,"Loss","Breakeven")))</f>
        <v/>
      </c>
      <c r="U201" s="31"/>
      <c r="V201" s="31"/>
      <c r="W201" s="31"/>
      <c r="X201" s="29"/>
      <c r="Y201" s="29"/>
      <c r="Z201" s="20" t="str">
        <f aca="false">IF(B201="","",TEXT(B201,"yyyy-mm"))</f>
        <v/>
      </c>
      <c r="AA201" s="26" t="str">
        <f aca="false">IF(Q201="","",SUM($Q$4:Q201))</f>
        <v/>
      </c>
      <c r="AB201" s="26" t="str">
        <f aca="false">IF(AA201="","",MAX($AA$4:AA201))</f>
        <v/>
      </c>
      <c r="AC201" s="26" t="str">
        <f aca="false">IF(AA201="","",AA201-AB201)</f>
        <v/>
      </c>
    </row>
    <row r="202" customFormat="false" ht="16.5" hidden="false" customHeight="true" outlineLevel="0" collapsed="false">
      <c r="A202" s="20" t="str">
        <f aca="false">IF(B202="","",ROW()-3)</f>
        <v/>
      </c>
      <c r="B202" s="30"/>
      <c r="C202" s="31"/>
      <c r="D202" s="31"/>
      <c r="E202" s="31"/>
      <c r="F202" s="31"/>
      <c r="G202" s="31"/>
      <c r="H202" s="32"/>
      <c r="I202" s="32"/>
      <c r="J202" s="32"/>
      <c r="K202" s="33"/>
      <c r="L202" s="34"/>
      <c r="M202" s="34"/>
      <c r="N202" s="32"/>
      <c r="O202" s="32"/>
      <c r="P202" s="26" t="str">
        <f aca="false">IF(OR(B202="",H202="",I202="",J202=""),"",IF(F202="Long",1,IF(F202="Short",-1,0))*(I202-H202)*J202*IF(K202="",1,K202))</f>
        <v/>
      </c>
      <c r="Q202" s="26" t="str">
        <f aca="false">IF(P202="","",P202-N(L202)-N(M202))</f>
        <v/>
      </c>
      <c r="R202" s="26" t="str">
        <f aca="false">IF(OR(B202="",H202="",N202="",J202=""),"",ABS(H202-N202)*J202*IF(K202="",1,K202))</f>
        <v/>
      </c>
      <c r="S202" s="27" t="str">
        <f aca="false">IF(OR(Q202="",R202=""),"",IF(R202=0,"",Q202/R202))</f>
        <v/>
      </c>
      <c r="T202" s="20" t="str">
        <f aca="false">IF(Q202="","",IF(Q202&gt;0,"Win",IF(Q202&lt;0,"Loss","Breakeven")))</f>
        <v/>
      </c>
      <c r="U202" s="31"/>
      <c r="V202" s="31"/>
      <c r="W202" s="31"/>
      <c r="X202" s="29"/>
      <c r="Y202" s="29"/>
      <c r="Z202" s="20" t="str">
        <f aca="false">IF(B202="","",TEXT(B202,"yyyy-mm"))</f>
        <v/>
      </c>
      <c r="AA202" s="26" t="str">
        <f aca="false">IF(Q202="","",SUM($Q$4:Q202))</f>
        <v/>
      </c>
      <c r="AB202" s="26" t="str">
        <f aca="false">IF(AA202="","",MAX($AA$4:AA202))</f>
        <v/>
      </c>
      <c r="AC202" s="26" t="str">
        <f aca="false">IF(AA202="","",AA202-AB202)</f>
        <v/>
      </c>
    </row>
    <row r="203" customFormat="false" ht="16.5" hidden="false" customHeight="true" outlineLevel="0" collapsed="false">
      <c r="A203" s="20" t="str">
        <f aca="false">IF(B203="","",ROW()-3)</f>
        <v/>
      </c>
      <c r="B203" s="30"/>
      <c r="C203" s="31"/>
      <c r="D203" s="31"/>
      <c r="E203" s="31"/>
      <c r="F203" s="31"/>
      <c r="G203" s="31"/>
      <c r="H203" s="32"/>
      <c r="I203" s="32"/>
      <c r="J203" s="32"/>
      <c r="K203" s="33"/>
      <c r="L203" s="34"/>
      <c r="M203" s="34"/>
      <c r="N203" s="32"/>
      <c r="O203" s="32"/>
      <c r="P203" s="26" t="str">
        <f aca="false">IF(OR(B203="",H203="",I203="",J203=""),"",IF(F203="Long",1,IF(F203="Short",-1,0))*(I203-H203)*J203*IF(K203="",1,K203))</f>
        <v/>
      </c>
      <c r="Q203" s="26" t="str">
        <f aca="false">IF(P203="","",P203-N(L203)-N(M203))</f>
        <v/>
      </c>
      <c r="R203" s="26" t="str">
        <f aca="false">IF(OR(B203="",H203="",N203="",J203=""),"",ABS(H203-N203)*J203*IF(K203="",1,K203))</f>
        <v/>
      </c>
      <c r="S203" s="27" t="str">
        <f aca="false">IF(OR(Q203="",R203=""),"",IF(R203=0,"",Q203/R203))</f>
        <v/>
      </c>
      <c r="T203" s="20" t="str">
        <f aca="false">IF(Q203="","",IF(Q203&gt;0,"Win",IF(Q203&lt;0,"Loss","Breakeven")))</f>
        <v/>
      </c>
      <c r="U203" s="31"/>
      <c r="V203" s="31"/>
      <c r="W203" s="31"/>
      <c r="X203" s="29"/>
      <c r="Y203" s="29"/>
      <c r="Z203" s="20" t="str">
        <f aca="false">IF(B203="","",TEXT(B203,"yyyy-mm"))</f>
        <v/>
      </c>
      <c r="AA203" s="26" t="str">
        <f aca="false">IF(Q203="","",SUM($Q$4:Q203))</f>
        <v/>
      </c>
      <c r="AB203" s="26" t="str">
        <f aca="false">IF(AA203="","",MAX($AA$4:AA203))</f>
        <v/>
      </c>
      <c r="AC203" s="26" t="str">
        <f aca="false">IF(AA203="","",AA203-AB203)</f>
        <v/>
      </c>
    </row>
    <row r="204" customFormat="false" ht="16.5" hidden="false" customHeight="true" outlineLevel="0" collapsed="false">
      <c r="A204" s="20" t="str">
        <f aca="false">IF(B204="","",ROW()-3)</f>
        <v/>
      </c>
      <c r="B204" s="30"/>
      <c r="C204" s="31"/>
      <c r="D204" s="31"/>
      <c r="E204" s="31"/>
      <c r="F204" s="31"/>
      <c r="G204" s="31"/>
      <c r="H204" s="32"/>
      <c r="I204" s="32"/>
      <c r="J204" s="32"/>
      <c r="K204" s="33"/>
      <c r="L204" s="34"/>
      <c r="M204" s="34"/>
      <c r="N204" s="32"/>
      <c r="O204" s="32"/>
      <c r="P204" s="26" t="str">
        <f aca="false">IF(OR(B204="",H204="",I204="",J204=""),"",IF(F204="Long",1,IF(F204="Short",-1,0))*(I204-H204)*J204*IF(K204="",1,K204))</f>
        <v/>
      </c>
      <c r="Q204" s="26" t="str">
        <f aca="false">IF(P204="","",P204-N(L204)-N(M204))</f>
        <v/>
      </c>
      <c r="R204" s="26" t="str">
        <f aca="false">IF(OR(B204="",H204="",N204="",J204=""),"",ABS(H204-N204)*J204*IF(K204="",1,K204))</f>
        <v/>
      </c>
      <c r="S204" s="27" t="str">
        <f aca="false">IF(OR(Q204="",R204=""),"",IF(R204=0,"",Q204/R204))</f>
        <v/>
      </c>
      <c r="T204" s="20" t="str">
        <f aca="false">IF(Q204="","",IF(Q204&gt;0,"Win",IF(Q204&lt;0,"Loss","Breakeven")))</f>
        <v/>
      </c>
      <c r="U204" s="31"/>
      <c r="V204" s="31"/>
      <c r="W204" s="31"/>
      <c r="X204" s="29"/>
      <c r="Y204" s="29"/>
      <c r="Z204" s="20" t="str">
        <f aca="false">IF(B204="","",TEXT(B204,"yyyy-mm"))</f>
        <v/>
      </c>
      <c r="AA204" s="26" t="str">
        <f aca="false">IF(Q204="","",SUM($Q$4:Q204))</f>
        <v/>
      </c>
      <c r="AB204" s="26" t="str">
        <f aca="false">IF(AA204="","",MAX($AA$4:AA204))</f>
        <v/>
      </c>
      <c r="AC204" s="26" t="str">
        <f aca="false">IF(AA204="","",AA204-AB204)</f>
        <v/>
      </c>
    </row>
    <row r="205" customFormat="false" ht="16.5" hidden="false" customHeight="true" outlineLevel="0" collapsed="false">
      <c r="A205" s="20" t="str">
        <f aca="false">IF(B205="","",ROW()-3)</f>
        <v/>
      </c>
      <c r="B205" s="30"/>
      <c r="C205" s="31"/>
      <c r="D205" s="31"/>
      <c r="E205" s="31"/>
      <c r="F205" s="31"/>
      <c r="G205" s="31"/>
      <c r="H205" s="32"/>
      <c r="I205" s="32"/>
      <c r="J205" s="32"/>
      <c r="K205" s="33"/>
      <c r="L205" s="34"/>
      <c r="M205" s="34"/>
      <c r="N205" s="32"/>
      <c r="O205" s="32"/>
      <c r="P205" s="26" t="str">
        <f aca="false">IF(OR(B205="",H205="",I205="",J205=""),"",IF(F205="Long",1,IF(F205="Short",-1,0))*(I205-H205)*J205*IF(K205="",1,K205))</f>
        <v/>
      </c>
      <c r="Q205" s="26" t="str">
        <f aca="false">IF(P205="","",P205-N(L205)-N(M205))</f>
        <v/>
      </c>
      <c r="R205" s="26" t="str">
        <f aca="false">IF(OR(B205="",H205="",N205="",J205=""),"",ABS(H205-N205)*J205*IF(K205="",1,K205))</f>
        <v/>
      </c>
      <c r="S205" s="27" t="str">
        <f aca="false">IF(OR(Q205="",R205=""),"",IF(R205=0,"",Q205/R205))</f>
        <v/>
      </c>
      <c r="T205" s="20" t="str">
        <f aca="false">IF(Q205="","",IF(Q205&gt;0,"Win",IF(Q205&lt;0,"Loss","Breakeven")))</f>
        <v/>
      </c>
      <c r="U205" s="31"/>
      <c r="V205" s="31"/>
      <c r="W205" s="31"/>
      <c r="X205" s="29"/>
      <c r="Y205" s="29"/>
      <c r="Z205" s="20" t="str">
        <f aca="false">IF(B205="","",TEXT(B205,"yyyy-mm"))</f>
        <v/>
      </c>
      <c r="AA205" s="26" t="str">
        <f aca="false">IF(Q205="","",SUM($Q$4:Q205))</f>
        <v/>
      </c>
      <c r="AB205" s="26" t="str">
        <f aca="false">IF(AA205="","",MAX($AA$4:AA205))</f>
        <v/>
      </c>
      <c r="AC205" s="26" t="str">
        <f aca="false">IF(AA205="","",AA205-AB205)</f>
        <v/>
      </c>
    </row>
    <row r="206" customFormat="false" ht="16.5" hidden="false" customHeight="true" outlineLevel="0" collapsed="false">
      <c r="A206" s="20" t="str">
        <f aca="false">IF(B206="","",ROW()-3)</f>
        <v/>
      </c>
      <c r="B206" s="30"/>
      <c r="C206" s="31"/>
      <c r="D206" s="31"/>
      <c r="E206" s="31"/>
      <c r="F206" s="31"/>
      <c r="G206" s="31"/>
      <c r="H206" s="32"/>
      <c r="I206" s="32"/>
      <c r="J206" s="32"/>
      <c r="K206" s="33"/>
      <c r="L206" s="34"/>
      <c r="M206" s="34"/>
      <c r="N206" s="32"/>
      <c r="O206" s="32"/>
      <c r="P206" s="26" t="str">
        <f aca="false">IF(OR(B206="",H206="",I206="",J206=""),"",IF(F206="Long",1,IF(F206="Short",-1,0))*(I206-H206)*J206*IF(K206="",1,K206))</f>
        <v/>
      </c>
      <c r="Q206" s="26" t="str">
        <f aca="false">IF(P206="","",P206-N(L206)-N(M206))</f>
        <v/>
      </c>
      <c r="R206" s="26" t="str">
        <f aca="false">IF(OR(B206="",H206="",N206="",J206=""),"",ABS(H206-N206)*J206*IF(K206="",1,K206))</f>
        <v/>
      </c>
      <c r="S206" s="27" t="str">
        <f aca="false">IF(OR(Q206="",R206=""),"",IF(R206=0,"",Q206/R206))</f>
        <v/>
      </c>
      <c r="T206" s="20" t="str">
        <f aca="false">IF(Q206="","",IF(Q206&gt;0,"Win",IF(Q206&lt;0,"Loss","Breakeven")))</f>
        <v/>
      </c>
      <c r="U206" s="31"/>
      <c r="V206" s="31"/>
      <c r="W206" s="31"/>
      <c r="X206" s="29"/>
      <c r="Y206" s="29"/>
      <c r="Z206" s="20" t="str">
        <f aca="false">IF(B206="","",TEXT(B206,"yyyy-mm"))</f>
        <v/>
      </c>
      <c r="AA206" s="26" t="str">
        <f aca="false">IF(Q206="","",SUM($Q$4:Q206))</f>
        <v/>
      </c>
      <c r="AB206" s="26" t="str">
        <f aca="false">IF(AA206="","",MAX($AA$4:AA206))</f>
        <v/>
      </c>
      <c r="AC206" s="26" t="str">
        <f aca="false">IF(AA206="","",AA206-AB206)</f>
        <v/>
      </c>
    </row>
    <row r="207" customFormat="false" ht="16.5" hidden="false" customHeight="true" outlineLevel="0" collapsed="false">
      <c r="A207" s="20" t="str">
        <f aca="false">IF(B207="","",ROW()-3)</f>
        <v/>
      </c>
      <c r="B207" s="30"/>
      <c r="C207" s="31"/>
      <c r="D207" s="31"/>
      <c r="E207" s="31"/>
      <c r="F207" s="31"/>
      <c r="G207" s="31"/>
      <c r="H207" s="32"/>
      <c r="I207" s="32"/>
      <c r="J207" s="32"/>
      <c r="K207" s="33"/>
      <c r="L207" s="34"/>
      <c r="M207" s="34"/>
      <c r="N207" s="32"/>
      <c r="O207" s="32"/>
      <c r="P207" s="26" t="str">
        <f aca="false">IF(OR(B207="",H207="",I207="",J207=""),"",IF(F207="Long",1,IF(F207="Short",-1,0))*(I207-H207)*J207*IF(K207="",1,K207))</f>
        <v/>
      </c>
      <c r="Q207" s="26" t="str">
        <f aca="false">IF(P207="","",P207-N(L207)-N(M207))</f>
        <v/>
      </c>
      <c r="R207" s="26" t="str">
        <f aca="false">IF(OR(B207="",H207="",N207="",J207=""),"",ABS(H207-N207)*J207*IF(K207="",1,K207))</f>
        <v/>
      </c>
      <c r="S207" s="27" t="str">
        <f aca="false">IF(OR(Q207="",R207=""),"",IF(R207=0,"",Q207/R207))</f>
        <v/>
      </c>
      <c r="T207" s="20" t="str">
        <f aca="false">IF(Q207="","",IF(Q207&gt;0,"Win",IF(Q207&lt;0,"Loss","Breakeven")))</f>
        <v/>
      </c>
      <c r="U207" s="31"/>
      <c r="V207" s="31"/>
      <c r="W207" s="31"/>
      <c r="X207" s="29"/>
      <c r="Y207" s="29"/>
      <c r="Z207" s="20" t="str">
        <f aca="false">IF(B207="","",TEXT(B207,"yyyy-mm"))</f>
        <v/>
      </c>
      <c r="AA207" s="26" t="str">
        <f aca="false">IF(Q207="","",SUM($Q$4:Q207))</f>
        <v/>
      </c>
      <c r="AB207" s="26" t="str">
        <f aca="false">IF(AA207="","",MAX($AA$4:AA207))</f>
        <v/>
      </c>
      <c r="AC207" s="26" t="str">
        <f aca="false">IF(AA207="","",AA207-AB207)</f>
        <v/>
      </c>
    </row>
    <row r="208" customFormat="false" ht="16.5" hidden="false" customHeight="true" outlineLevel="0" collapsed="false">
      <c r="A208" s="20" t="str">
        <f aca="false">IF(B208="","",ROW()-3)</f>
        <v/>
      </c>
      <c r="B208" s="30"/>
      <c r="C208" s="31"/>
      <c r="D208" s="31"/>
      <c r="E208" s="31"/>
      <c r="F208" s="31"/>
      <c r="G208" s="31"/>
      <c r="H208" s="32"/>
      <c r="I208" s="32"/>
      <c r="J208" s="32"/>
      <c r="K208" s="33"/>
      <c r="L208" s="34"/>
      <c r="M208" s="34"/>
      <c r="N208" s="32"/>
      <c r="O208" s="32"/>
      <c r="P208" s="26" t="str">
        <f aca="false">IF(OR(B208="",H208="",I208="",J208=""),"",IF(F208="Long",1,IF(F208="Short",-1,0))*(I208-H208)*J208*IF(K208="",1,K208))</f>
        <v/>
      </c>
      <c r="Q208" s="26" t="str">
        <f aca="false">IF(P208="","",P208-N(L208)-N(M208))</f>
        <v/>
      </c>
      <c r="R208" s="26" t="str">
        <f aca="false">IF(OR(B208="",H208="",N208="",J208=""),"",ABS(H208-N208)*J208*IF(K208="",1,K208))</f>
        <v/>
      </c>
      <c r="S208" s="27" t="str">
        <f aca="false">IF(OR(Q208="",R208=""),"",IF(R208=0,"",Q208/R208))</f>
        <v/>
      </c>
      <c r="T208" s="20" t="str">
        <f aca="false">IF(Q208="","",IF(Q208&gt;0,"Win",IF(Q208&lt;0,"Loss","Breakeven")))</f>
        <v/>
      </c>
      <c r="U208" s="31"/>
      <c r="V208" s="31"/>
      <c r="W208" s="31"/>
      <c r="X208" s="29"/>
      <c r="Y208" s="29"/>
      <c r="Z208" s="20" t="str">
        <f aca="false">IF(B208="","",TEXT(B208,"yyyy-mm"))</f>
        <v/>
      </c>
      <c r="AA208" s="26" t="str">
        <f aca="false">IF(Q208="","",SUM($Q$4:Q208))</f>
        <v/>
      </c>
      <c r="AB208" s="26" t="str">
        <f aca="false">IF(AA208="","",MAX($AA$4:AA208))</f>
        <v/>
      </c>
      <c r="AC208" s="26" t="str">
        <f aca="false">IF(AA208="","",AA208-AB208)</f>
        <v/>
      </c>
    </row>
    <row r="209" customFormat="false" ht="16.5" hidden="false" customHeight="true" outlineLevel="0" collapsed="false">
      <c r="A209" s="20" t="str">
        <f aca="false">IF(B209="","",ROW()-3)</f>
        <v/>
      </c>
      <c r="B209" s="30"/>
      <c r="C209" s="31"/>
      <c r="D209" s="31"/>
      <c r="E209" s="31"/>
      <c r="F209" s="31"/>
      <c r="G209" s="31"/>
      <c r="H209" s="32"/>
      <c r="I209" s="32"/>
      <c r="J209" s="32"/>
      <c r="K209" s="33"/>
      <c r="L209" s="34"/>
      <c r="M209" s="34"/>
      <c r="N209" s="32"/>
      <c r="O209" s="32"/>
      <c r="P209" s="26" t="str">
        <f aca="false">IF(OR(B209="",H209="",I209="",J209=""),"",IF(F209="Long",1,IF(F209="Short",-1,0))*(I209-H209)*J209*IF(K209="",1,K209))</f>
        <v/>
      </c>
      <c r="Q209" s="26" t="str">
        <f aca="false">IF(P209="","",P209-N(L209)-N(M209))</f>
        <v/>
      </c>
      <c r="R209" s="26" t="str">
        <f aca="false">IF(OR(B209="",H209="",N209="",J209=""),"",ABS(H209-N209)*J209*IF(K209="",1,K209))</f>
        <v/>
      </c>
      <c r="S209" s="27" t="str">
        <f aca="false">IF(OR(Q209="",R209=""),"",IF(R209=0,"",Q209/R209))</f>
        <v/>
      </c>
      <c r="T209" s="20" t="str">
        <f aca="false">IF(Q209="","",IF(Q209&gt;0,"Win",IF(Q209&lt;0,"Loss","Breakeven")))</f>
        <v/>
      </c>
      <c r="U209" s="31"/>
      <c r="V209" s="31"/>
      <c r="W209" s="31"/>
      <c r="X209" s="29"/>
      <c r="Y209" s="29"/>
      <c r="Z209" s="20" t="str">
        <f aca="false">IF(B209="","",TEXT(B209,"yyyy-mm"))</f>
        <v/>
      </c>
      <c r="AA209" s="26" t="str">
        <f aca="false">IF(Q209="","",SUM($Q$4:Q209))</f>
        <v/>
      </c>
      <c r="AB209" s="26" t="str">
        <f aca="false">IF(AA209="","",MAX($AA$4:AA209))</f>
        <v/>
      </c>
      <c r="AC209" s="26" t="str">
        <f aca="false">IF(AA209="","",AA209-AB209)</f>
        <v/>
      </c>
    </row>
    <row r="210" customFormat="false" ht="16.5" hidden="false" customHeight="true" outlineLevel="0" collapsed="false">
      <c r="A210" s="20" t="str">
        <f aca="false">IF(B210="","",ROW()-3)</f>
        <v/>
      </c>
      <c r="B210" s="30"/>
      <c r="C210" s="31"/>
      <c r="D210" s="31"/>
      <c r="E210" s="31"/>
      <c r="F210" s="31"/>
      <c r="G210" s="31"/>
      <c r="H210" s="32"/>
      <c r="I210" s="32"/>
      <c r="J210" s="32"/>
      <c r="K210" s="33"/>
      <c r="L210" s="34"/>
      <c r="M210" s="34"/>
      <c r="N210" s="32"/>
      <c r="O210" s="32"/>
      <c r="P210" s="26" t="str">
        <f aca="false">IF(OR(B210="",H210="",I210="",J210=""),"",IF(F210="Long",1,IF(F210="Short",-1,0))*(I210-H210)*J210*IF(K210="",1,K210))</f>
        <v/>
      </c>
      <c r="Q210" s="26" t="str">
        <f aca="false">IF(P210="","",P210-N(L210)-N(M210))</f>
        <v/>
      </c>
      <c r="R210" s="26" t="str">
        <f aca="false">IF(OR(B210="",H210="",N210="",J210=""),"",ABS(H210-N210)*J210*IF(K210="",1,K210))</f>
        <v/>
      </c>
      <c r="S210" s="27" t="str">
        <f aca="false">IF(OR(Q210="",R210=""),"",IF(R210=0,"",Q210/R210))</f>
        <v/>
      </c>
      <c r="T210" s="20" t="str">
        <f aca="false">IF(Q210="","",IF(Q210&gt;0,"Win",IF(Q210&lt;0,"Loss","Breakeven")))</f>
        <v/>
      </c>
      <c r="U210" s="31"/>
      <c r="V210" s="31"/>
      <c r="W210" s="31"/>
      <c r="X210" s="29"/>
      <c r="Y210" s="29"/>
      <c r="Z210" s="20" t="str">
        <f aca="false">IF(B210="","",TEXT(B210,"yyyy-mm"))</f>
        <v/>
      </c>
      <c r="AA210" s="26" t="str">
        <f aca="false">IF(Q210="","",SUM($Q$4:Q210))</f>
        <v/>
      </c>
      <c r="AB210" s="26" t="str">
        <f aca="false">IF(AA210="","",MAX($AA$4:AA210))</f>
        <v/>
      </c>
      <c r="AC210" s="26" t="str">
        <f aca="false">IF(AA210="","",AA210-AB210)</f>
        <v/>
      </c>
    </row>
    <row r="211" customFormat="false" ht="16.5" hidden="false" customHeight="true" outlineLevel="0" collapsed="false">
      <c r="A211" s="20" t="str">
        <f aca="false">IF(B211="","",ROW()-3)</f>
        <v/>
      </c>
      <c r="B211" s="30"/>
      <c r="C211" s="31"/>
      <c r="D211" s="31"/>
      <c r="E211" s="31"/>
      <c r="F211" s="31"/>
      <c r="G211" s="31"/>
      <c r="H211" s="32"/>
      <c r="I211" s="32"/>
      <c r="J211" s="32"/>
      <c r="K211" s="33"/>
      <c r="L211" s="34"/>
      <c r="M211" s="34"/>
      <c r="N211" s="32"/>
      <c r="O211" s="32"/>
      <c r="P211" s="26" t="str">
        <f aca="false">IF(OR(B211="",H211="",I211="",J211=""),"",IF(F211="Long",1,IF(F211="Short",-1,0))*(I211-H211)*J211*IF(K211="",1,K211))</f>
        <v/>
      </c>
      <c r="Q211" s="26" t="str">
        <f aca="false">IF(P211="","",P211-N(L211)-N(M211))</f>
        <v/>
      </c>
      <c r="R211" s="26" t="str">
        <f aca="false">IF(OR(B211="",H211="",N211="",J211=""),"",ABS(H211-N211)*J211*IF(K211="",1,K211))</f>
        <v/>
      </c>
      <c r="S211" s="27" t="str">
        <f aca="false">IF(OR(Q211="",R211=""),"",IF(R211=0,"",Q211/R211))</f>
        <v/>
      </c>
      <c r="T211" s="20" t="str">
        <f aca="false">IF(Q211="","",IF(Q211&gt;0,"Win",IF(Q211&lt;0,"Loss","Breakeven")))</f>
        <v/>
      </c>
      <c r="U211" s="31"/>
      <c r="V211" s="31"/>
      <c r="W211" s="31"/>
      <c r="X211" s="29"/>
      <c r="Y211" s="29"/>
      <c r="Z211" s="20" t="str">
        <f aca="false">IF(B211="","",TEXT(B211,"yyyy-mm"))</f>
        <v/>
      </c>
      <c r="AA211" s="26" t="str">
        <f aca="false">IF(Q211="","",SUM($Q$4:Q211))</f>
        <v/>
      </c>
      <c r="AB211" s="26" t="str">
        <f aca="false">IF(AA211="","",MAX($AA$4:AA211))</f>
        <v/>
      </c>
      <c r="AC211" s="26" t="str">
        <f aca="false">IF(AA211="","",AA211-AB211)</f>
        <v/>
      </c>
    </row>
    <row r="212" customFormat="false" ht="16.5" hidden="false" customHeight="true" outlineLevel="0" collapsed="false">
      <c r="A212" s="20" t="str">
        <f aca="false">IF(B212="","",ROW()-3)</f>
        <v/>
      </c>
      <c r="B212" s="30"/>
      <c r="C212" s="31"/>
      <c r="D212" s="31"/>
      <c r="E212" s="31"/>
      <c r="F212" s="31"/>
      <c r="G212" s="31"/>
      <c r="H212" s="32"/>
      <c r="I212" s="32"/>
      <c r="J212" s="32"/>
      <c r="K212" s="33"/>
      <c r="L212" s="34"/>
      <c r="M212" s="34"/>
      <c r="N212" s="32"/>
      <c r="O212" s="32"/>
      <c r="P212" s="26" t="str">
        <f aca="false">IF(OR(B212="",H212="",I212="",J212=""),"",IF(F212="Long",1,IF(F212="Short",-1,0))*(I212-H212)*J212*IF(K212="",1,K212))</f>
        <v/>
      </c>
      <c r="Q212" s="26" t="str">
        <f aca="false">IF(P212="","",P212-N(L212)-N(M212))</f>
        <v/>
      </c>
      <c r="R212" s="26" t="str">
        <f aca="false">IF(OR(B212="",H212="",N212="",J212=""),"",ABS(H212-N212)*J212*IF(K212="",1,K212))</f>
        <v/>
      </c>
      <c r="S212" s="27" t="str">
        <f aca="false">IF(OR(Q212="",R212=""),"",IF(R212=0,"",Q212/R212))</f>
        <v/>
      </c>
      <c r="T212" s="20" t="str">
        <f aca="false">IF(Q212="","",IF(Q212&gt;0,"Win",IF(Q212&lt;0,"Loss","Breakeven")))</f>
        <v/>
      </c>
      <c r="U212" s="31"/>
      <c r="V212" s="31"/>
      <c r="W212" s="31"/>
      <c r="X212" s="29"/>
      <c r="Y212" s="29"/>
      <c r="Z212" s="20" t="str">
        <f aca="false">IF(B212="","",TEXT(B212,"yyyy-mm"))</f>
        <v/>
      </c>
      <c r="AA212" s="26" t="str">
        <f aca="false">IF(Q212="","",SUM($Q$4:Q212))</f>
        <v/>
      </c>
      <c r="AB212" s="26" t="str">
        <f aca="false">IF(AA212="","",MAX($AA$4:AA212))</f>
        <v/>
      </c>
      <c r="AC212" s="26" t="str">
        <f aca="false">IF(AA212="","",AA212-AB212)</f>
        <v/>
      </c>
    </row>
    <row r="213" customFormat="false" ht="16.5" hidden="false" customHeight="true" outlineLevel="0" collapsed="false">
      <c r="A213" s="20" t="str">
        <f aca="false">IF(B213="","",ROW()-3)</f>
        <v/>
      </c>
      <c r="B213" s="30"/>
      <c r="C213" s="31"/>
      <c r="D213" s="31"/>
      <c r="E213" s="31"/>
      <c r="F213" s="31"/>
      <c r="G213" s="31"/>
      <c r="H213" s="32"/>
      <c r="I213" s="32"/>
      <c r="J213" s="32"/>
      <c r="K213" s="33"/>
      <c r="L213" s="34"/>
      <c r="M213" s="34"/>
      <c r="N213" s="32"/>
      <c r="O213" s="32"/>
      <c r="P213" s="26" t="str">
        <f aca="false">IF(OR(B213="",H213="",I213="",J213=""),"",IF(F213="Long",1,IF(F213="Short",-1,0))*(I213-H213)*J213*IF(K213="",1,K213))</f>
        <v/>
      </c>
      <c r="Q213" s="26" t="str">
        <f aca="false">IF(P213="","",P213-N(L213)-N(M213))</f>
        <v/>
      </c>
      <c r="R213" s="26" t="str">
        <f aca="false">IF(OR(B213="",H213="",N213="",J213=""),"",ABS(H213-N213)*J213*IF(K213="",1,K213))</f>
        <v/>
      </c>
      <c r="S213" s="27" t="str">
        <f aca="false">IF(OR(Q213="",R213=""),"",IF(R213=0,"",Q213/R213))</f>
        <v/>
      </c>
      <c r="T213" s="20" t="str">
        <f aca="false">IF(Q213="","",IF(Q213&gt;0,"Win",IF(Q213&lt;0,"Loss","Breakeven")))</f>
        <v/>
      </c>
      <c r="U213" s="31"/>
      <c r="V213" s="31"/>
      <c r="W213" s="31"/>
      <c r="X213" s="29"/>
      <c r="Y213" s="29"/>
      <c r="Z213" s="20" t="str">
        <f aca="false">IF(B213="","",TEXT(B213,"yyyy-mm"))</f>
        <v/>
      </c>
      <c r="AA213" s="26" t="str">
        <f aca="false">IF(Q213="","",SUM($Q$4:Q213))</f>
        <v/>
      </c>
      <c r="AB213" s="26" t="str">
        <f aca="false">IF(AA213="","",MAX($AA$4:AA213))</f>
        <v/>
      </c>
      <c r="AC213" s="26" t="str">
        <f aca="false">IF(AA213="","",AA213-AB213)</f>
        <v/>
      </c>
    </row>
    <row r="214" customFormat="false" ht="16.5" hidden="false" customHeight="true" outlineLevel="0" collapsed="false">
      <c r="A214" s="20" t="str">
        <f aca="false">IF(B214="","",ROW()-3)</f>
        <v/>
      </c>
      <c r="B214" s="30"/>
      <c r="C214" s="31"/>
      <c r="D214" s="31"/>
      <c r="E214" s="31"/>
      <c r="F214" s="31"/>
      <c r="G214" s="31"/>
      <c r="H214" s="32"/>
      <c r="I214" s="32"/>
      <c r="J214" s="32"/>
      <c r="K214" s="33"/>
      <c r="L214" s="34"/>
      <c r="M214" s="34"/>
      <c r="N214" s="32"/>
      <c r="O214" s="32"/>
      <c r="P214" s="26" t="str">
        <f aca="false">IF(OR(B214="",H214="",I214="",J214=""),"",IF(F214="Long",1,IF(F214="Short",-1,0))*(I214-H214)*J214*IF(K214="",1,K214))</f>
        <v/>
      </c>
      <c r="Q214" s="26" t="str">
        <f aca="false">IF(P214="","",P214-N(L214)-N(M214))</f>
        <v/>
      </c>
      <c r="R214" s="26" t="str">
        <f aca="false">IF(OR(B214="",H214="",N214="",J214=""),"",ABS(H214-N214)*J214*IF(K214="",1,K214))</f>
        <v/>
      </c>
      <c r="S214" s="27" t="str">
        <f aca="false">IF(OR(Q214="",R214=""),"",IF(R214=0,"",Q214/R214))</f>
        <v/>
      </c>
      <c r="T214" s="20" t="str">
        <f aca="false">IF(Q214="","",IF(Q214&gt;0,"Win",IF(Q214&lt;0,"Loss","Breakeven")))</f>
        <v/>
      </c>
      <c r="U214" s="31"/>
      <c r="V214" s="31"/>
      <c r="W214" s="31"/>
      <c r="X214" s="29"/>
      <c r="Y214" s="29"/>
      <c r="Z214" s="20" t="str">
        <f aca="false">IF(B214="","",TEXT(B214,"yyyy-mm"))</f>
        <v/>
      </c>
      <c r="AA214" s="26" t="str">
        <f aca="false">IF(Q214="","",SUM($Q$4:Q214))</f>
        <v/>
      </c>
      <c r="AB214" s="26" t="str">
        <f aca="false">IF(AA214="","",MAX($AA$4:AA214))</f>
        <v/>
      </c>
      <c r="AC214" s="26" t="str">
        <f aca="false">IF(AA214="","",AA214-AB214)</f>
        <v/>
      </c>
    </row>
    <row r="215" customFormat="false" ht="16.5" hidden="false" customHeight="true" outlineLevel="0" collapsed="false">
      <c r="A215" s="20" t="str">
        <f aca="false">IF(B215="","",ROW()-3)</f>
        <v/>
      </c>
      <c r="B215" s="30"/>
      <c r="C215" s="31"/>
      <c r="D215" s="31"/>
      <c r="E215" s="31"/>
      <c r="F215" s="31"/>
      <c r="G215" s="31"/>
      <c r="H215" s="32"/>
      <c r="I215" s="32"/>
      <c r="J215" s="32"/>
      <c r="K215" s="33"/>
      <c r="L215" s="34"/>
      <c r="M215" s="34"/>
      <c r="N215" s="32"/>
      <c r="O215" s="32"/>
      <c r="P215" s="26" t="str">
        <f aca="false">IF(OR(B215="",H215="",I215="",J215=""),"",IF(F215="Long",1,IF(F215="Short",-1,0))*(I215-H215)*J215*IF(K215="",1,K215))</f>
        <v/>
      </c>
      <c r="Q215" s="26" t="str">
        <f aca="false">IF(P215="","",P215-N(L215)-N(M215))</f>
        <v/>
      </c>
      <c r="R215" s="26" t="str">
        <f aca="false">IF(OR(B215="",H215="",N215="",J215=""),"",ABS(H215-N215)*J215*IF(K215="",1,K215))</f>
        <v/>
      </c>
      <c r="S215" s="27" t="str">
        <f aca="false">IF(OR(Q215="",R215=""),"",IF(R215=0,"",Q215/R215))</f>
        <v/>
      </c>
      <c r="T215" s="20" t="str">
        <f aca="false">IF(Q215="","",IF(Q215&gt;0,"Win",IF(Q215&lt;0,"Loss","Breakeven")))</f>
        <v/>
      </c>
      <c r="U215" s="31"/>
      <c r="V215" s="31"/>
      <c r="W215" s="31"/>
      <c r="X215" s="29"/>
      <c r="Y215" s="29"/>
      <c r="Z215" s="20" t="str">
        <f aca="false">IF(B215="","",TEXT(B215,"yyyy-mm"))</f>
        <v/>
      </c>
      <c r="AA215" s="26" t="str">
        <f aca="false">IF(Q215="","",SUM($Q$4:Q215))</f>
        <v/>
      </c>
      <c r="AB215" s="26" t="str">
        <f aca="false">IF(AA215="","",MAX($AA$4:AA215))</f>
        <v/>
      </c>
      <c r="AC215" s="26" t="str">
        <f aca="false">IF(AA215="","",AA215-AB215)</f>
        <v/>
      </c>
    </row>
    <row r="216" customFormat="false" ht="16.5" hidden="false" customHeight="true" outlineLevel="0" collapsed="false">
      <c r="A216" s="20" t="str">
        <f aca="false">IF(B216="","",ROW()-3)</f>
        <v/>
      </c>
      <c r="B216" s="30"/>
      <c r="C216" s="31"/>
      <c r="D216" s="31"/>
      <c r="E216" s="31"/>
      <c r="F216" s="31"/>
      <c r="G216" s="31"/>
      <c r="H216" s="32"/>
      <c r="I216" s="32"/>
      <c r="J216" s="32"/>
      <c r="K216" s="33"/>
      <c r="L216" s="34"/>
      <c r="M216" s="34"/>
      <c r="N216" s="32"/>
      <c r="O216" s="32"/>
      <c r="P216" s="26" t="str">
        <f aca="false">IF(OR(B216="",H216="",I216="",J216=""),"",IF(F216="Long",1,IF(F216="Short",-1,0))*(I216-H216)*J216*IF(K216="",1,K216))</f>
        <v/>
      </c>
      <c r="Q216" s="26" t="str">
        <f aca="false">IF(P216="","",P216-N(L216)-N(M216))</f>
        <v/>
      </c>
      <c r="R216" s="26" t="str">
        <f aca="false">IF(OR(B216="",H216="",N216="",J216=""),"",ABS(H216-N216)*J216*IF(K216="",1,K216))</f>
        <v/>
      </c>
      <c r="S216" s="27" t="str">
        <f aca="false">IF(OR(Q216="",R216=""),"",IF(R216=0,"",Q216/R216))</f>
        <v/>
      </c>
      <c r="T216" s="20" t="str">
        <f aca="false">IF(Q216="","",IF(Q216&gt;0,"Win",IF(Q216&lt;0,"Loss","Breakeven")))</f>
        <v/>
      </c>
      <c r="U216" s="31"/>
      <c r="V216" s="31"/>
      <c r="W216" s="31"/>
      <c r="X216" s="29"/>
      <c r="Y216" s="29"/>
      <c r="Z216" s="20" t="str">
        <f aca="false">IF(B216="","",TEXT(B216,"yyyy-mm"))</f>
        <v/>
      </c>
      <c r="AA216" s="26" t="str">
        <f aca="false">IF(Q216="","",SUM($Q$4:Q216))</f>
        <v/>
      </c>
      <c r="AB216" s="26" t="str">
        <f aca="false">IF(AA216="","",MAX($AA$4:AA216))</f>
        <v/>
      </c>
      <c r="AC216" s="26" t="str">
        <f aca="false">IF(AA216="","",AA216-AB216)</f>
        <v/>
      </c>
    </row>
    <row r="217" customFormat="false" ht="16.5" hidden="false" customHeight="true" outlineLevel="0" collapsed="false">
      <c r="A217" s="20" t="str">
        <f aca="false">IF(B217="","",ROW()-3)</f>
        <v/>
      </c>
      <c r="B217" s="30"/>
      <c r="C217" s="31"/>
      <c r="D217" s="31"/>
      <c r="E217" s="31"/>
      <c r="F217" s="31"/>
      <c r="G217" s="31"/>
      <c r="H217" s="32"/>
      <c r="I217" s="32"/>
      <c r="J217" s="32"/>
      <c r="K217" s="33"/>
      <c r="L217" s="34"/>
      <c r="M217" s="34"/>
      <c r="N217" s="32"/>
      <c r="O217" s="32"/>
      <c r="P217" s="26" t="str">
        <f aca="false">IF(OR(B217="",H217="",I217="",J217=""),"",IF(F217="Long",1,IF(F217="Short",-1,0))*(I217-H217)*J217*IF(K217="",1,K217))</f>
        <v/>
      </c>
      <c r="Q217" s="26" t="str">
        <f aca="false">IF(P217="","",P217-N(L217)-N(M217))</f>
        <v/>
      </c>
      <c r="R217" s="26" t="str">
        <f aca="false">IF(OR(B217="",H217="",N217="",J217=""),"",ABS(H217-N217)*J217*IF(K217="",1,K217))</f>
        <v/>
      </c>
      <c r="S217" s="27" t="str">
        <f aca="false">IF(OR(Q217="",R217=""),"",IF(R217=0,"",Q217/R217))</f>
        <v/>
      </c>
      <c r="T217" s="20" t="str">
        <f aca="false">IF(Q217="","",IF(Q217&gt;0,"Win",IF(Q217&lt;0,"Loss","Breakeven")))</f>
        <v/>
      </c>
      <c r="U217" s="31"/>
      <c r="V217" s="31"/>
      <c r="W217" s="31"/>
      <c r="X217" s="29"/>
      <c r="Y217" s="29"/>
      <c r="Z217" s="20" t="str">
        <f aca="false">IF(B217="","",TEXT(B217,"yyyy-mm"))</f>
        <v/>
      </c>
      <c r="AA217" s="26" t="str">
        <f aca="false">IF(Q217="","",SUM($Q$4:Q217))</f>
        <v/>
      </c>
      <c r="AB217" s="26" t="str">
        <f aca="false">IF(AA217="","",MAX($AA$4:AA217))</f>
        <v/>
      </c>
      <c r="AC217" s="26" t="str">
        <f aca="false">IF(AA217="","",AA217-AB217)</f>
        <v/>
      </c>
    </row>
    <row r="218" customFormat="false" ht="16.5" hidden="false" customHeight="true" outlineLevel="0" collapsed="false">
      <c r="A218" s="20" t="str">
        <f aca="false">IF(B218="","",ROW()-3)</f>
        <v/>
      </c>
      <c r="B218" s="30"/>
      <c r="C218" s="31"/>
      <c r="D218" s="31"/>
      <c r="E218" s="31"/>
      <c r="F218" s="31"/>
      <c r="G218" s="31"/>
      <c r="H218" s="32"/>
      <c r="I218" s="32"/>
      <c r="J218" s="32"/>
      <c r="K218" s="33"/>
      <c r="L218" s="34"/>
      <c r="M218" s="34"/>
      <c r="N218" s="32"/>
      <c r="O218" s="32"/>
      <c r="P218" s="26" t="str">
        <f aca="false">IF(OR(B218="",H218="",I218="",J218=""),"",IF(F218="Long",1,IF(F218="Short",-1,0))*(I218-H218)*J218*IF(K218="",1,K218))</f>
        <v/>
      </c>
      <c r="Q218" s="26" t="str">
        <f aca="false">IF(P218="","",P218-N(L218)-N(M218))</f>
        <v/>
      </c>
      <c r="R218" s="26" t="str">
        <f aca="false">IF(OR(B218="",H218="",N218="",J218=""),"",ABS(H218-N218)*J218*IF(K218="",1,K218))</f>
        <v/>
      </c>
      <c r="S218" s="27" t="str">
        <f aca="false">IF(OR(Q218="",R218=""),"",IF(R218=0,"",Q218/R218))</f>
        <v/>
      </c>
      <c r="T218" s="20" t="str">
        <f aca="false">IF(Q218="","",IF(Q218&gt;0,"Win",IF(Q218&lt;0,"Loss","Breakeven")))</f>
        <v/>
      </c>
      <c r="U218" s="31"/>
      <c r="V218" s="31"/>
      <c r="W218" s="31"/>
      <c r="X218" s="29"/>
      <c r="Y218" s="29"/>
      <c r="Z218" s="20" t="str">
        <f aca="false">IF(B218="","",TEXT(B218,"yyyy-mm"))</f>
        <v/>
      </c>
      <c r="AA218" s="26" t="str">
        <f aca="false">IF(Q218="","",SUM($Q$4:Q218))</f>
        <v/>
      </c>
      <c r="AB218" s="26" t="str">
        <f aca="false">IF(AA218="","",MAX($AA$4:AA218))</f>
        <v/>
      </c>
      <c r="AC218" s="26" t="str">
        <f aca="false">IF(AA218="","",AA218-AB218)</f>
        <v/>
      </c>
    </row>
    <row r="219" customFormat="false" ht="16.5" hidden="false" customHeight="true" outlineLevel="0" collapsed="false">
      <c r="A219" s="20" t="str">
        <f aca="false">IF(B219="","",ROW()-3)</f>
        <v/>
      </c>
      <c r="B219" s="30"/>
      <c r="C219" s="31"/>
      <c r="D219" s="31"/>
      <c r="E219" s="31"/>
      <c r="F219" s="31"/>
      <c r="G219" s="31"/>
      <c r="H219" s="32"/>
      <c r="I219" s="32"/>
      <c r="J219" s="32"/>
      <c r="K219" s="33"/>
      <c r="L219" s="34"/>
      <c r="M219" s="34"/>
      <c r="N219" s="32"/>
      <c r="O219" s="32"/>
      <c r="P219" s="26" t="str">
        <f aca="false">IF(OR(B219="",H219="",I219="",J219=""),"",IF(F219="Long",1,IF(F219="Short",-1,0))*(I219-H219)*J219*IF(K219="",1,K219))</f>
        <v/>
      </c>
      <c r="Q219" s="26" t="str">
        <f aca="false">IF(P219="","",P219-N(L219)-N(M219))</f>
        <v/>
      </c>
      <c r="R219" s="26" t="str">
        <f aca="false">IF(OR(B219="",H219="",N219="",J219=""),"",ABS(H219-N219)*J219*IF(K219="",1,K219))</f>
        <v/>
      </c>
      <c r="S219" s="27" t="str">
        <f aca="false">IF(OR(Q219="",R219=""),"",IF(R219=0,"",Q219/R219))</f>
        <v/>
      </c>
      <c r="T219" s="20" t="str">
        <f aca="false">IF(Q219="","",IF(Q219&gt;0,"Win",IF(Q219&lt;0,"Loss","Breakeven")))</f>
        <v/>
      </c>
      <c r="U219" s="31"/>
      <c r="V219" s="31"/>
      <c r="W219" s="31"/>
      <c r="X219" s="29"/>
      <c r="Y219" s="29"/>
      <c r="Z219" s="20" t="str">
        <f aca="false">IF(B219="","",TEXT(B219,"yyyy-mm"))</f>
        <v/>
      </c>
      <c r="AA219" s="26" t="str">
        <f aca="false">IF(Q219="","",SUM($Q$4:Q219))</f>
        <v/>
      </c>
      <c r="AB219" s="26" t="str">
        <f aca="false">IF(AA219="","",MAX($AA$4:AA219))</f>
        <v/>
      </c>
      <c r="AC219" s="26" t="str">
        <f aca="false">IF(AA219="","",AA219-AB219)</f>
        <v/>
      </c>
    </row>
    <row r="220" customFormat="false" ht="16.5" hidden="false" customHeight="true" outlineLevel="0" collapsed="false">
      <c r="A220" s="20" t="str">
        <f aca="false">IF(B220="","",ROW()-3)</f>
        <v/>
      </c>
      <c r="B220" s="30"/>
      <c r="C220" s="31"/>
      <c r="D220" s="31"/>
      <c r="E220" s="31"/>
      <c r="F220" s="31"/>
      <c r="G220" s="31"/>
      <c r="H220" s="32"/>
      <c r="I220" s="32"/>
      <c r="J220" s="32"/>
      <c r="K220" s="33"/>
      <c r="L220" s="34"/>
      <c r="M220" s="34"/>
      <c r="N220" s="32"/>
      <c r="O220" s="32"/>
      <c r="P220" s="26" t="str">
        <f aca="false">IF(OR(B220="",H220="",I220="",J220=""),"",IF(F220="Long",1,IF(F220="Short",-1,0))*(I220-H220)*J220*IF(K220="",1,K220))</f>
        <v/>
      </c>
      <c r="Q220" s="26" t="str">
        <f aca="false">IF(P220="","",P220-N(L220)-N(M220))</f>
        <v/>
      </c>
      <c r="R220" s="26" t="str">
        <f aca="false">IF(OR(B220="",H220="",N220="",J220=""),"",ABS(H220-N220)*J220*IF(K220="",1,K220))</f>
        <v/>
      </c>
      <c r="S220" s="27" t="str">
        <f aca="false">IF(OR(Q220="",R220=""),"",IF(R220=0,"",Q220/R220))</f>
        <v/>
      </c>
      <c r="T220" s="20" t="str">
        <f aca="false">IF(Q220="","",IF(Q220&gt;0,"Win",IF(Q220&lt;0,"Loss","Breakeven")))</f>
        <v/>
      </c>
      <c r="U220" s="31"/>
      <c r="V220" s="31"/>
      <c r="W220" s="31"/>
      <c r="X220" s="29"/>
      <c r="Y220" s="29"/>
      <c r="Z220" s="20" t="str">
        <f aca="false">IF(B220="","",TEXT(B220,"yyyy-mm"))</f>
        <v/>
      </c>
      <c r="AA220" s="26" t="str">
        <f aca="false">IF(Q220="","",SUM($Q$4:Q220))</f>
        <v/>
      </c>
      <c r="AB220" s="26" t="str">
        <f aca="false">IF(AA220="","",MAX($AA$4:AA220))</f>
        <v/>
      </c>
      <c r="AC220" s="26" t="str">
        <f aca="false">IF(AA220="","",AA220-AB220)</f>
        <v/>
      </c>
    </row>
    <row r="221" customFormat="false" ht="16.5" hidden="false" customHeight="true" outlineLevel="0" collapsed="false">
      <c r="A221" s="20" t="str">
        <f aca="false">IF(B221="","",ROW()-3)</f>
        <v/>
      </c>
      <c r="B221" s="30"/>
      <c r="C221" s="31"/>
      <c r="D221" s="31"/>
      <c r="E221" s="31"/>
      <c r="F221" s="31"/>
      <c r="G221" s="31"/>
      <c r="H221" s="32"/>
      <c r="I221" s="32"/>
      <c r="J221" s="32"/>
      <c r="K221" s="33"/>
      <c r="L221" s="34"/>
      <c r="M221" s="34"/>
      <c r="N221" s="32"/>
      <c r="O221" s="32"/>
      <c r="P221" s="26" t="str">
        <f aca="false">IF(OR(B221="",H221="",I221="",J221=""),"",IF(F221="Long",1,IF(F221="Short",-1,0))*(I221-H221)*J221*IF(K221="",1,K221))</f>
        <v/>
      </c>
      <c r="Q221" s="26" t="str">
        <f aca="false">IF(P221="","",P221-N(L221)-N(M221))</f>
        <v/>
      </c>
      <c r="R221" s="26" t="str">
        <f aca="false">IF(OR(B221="",H221="",N221="",J221=""),"",ABS(H221-N221)*J221*IF(K221="",1,K221))</f>
        <v/>
      </c>
      <c r="S221" s="27" t="str">
        <f aca="false">IF(OR(Q221="",R221=""),"",IF(R221=0,"",Q221/R221))</f>
        <v/>
      </c>
      <c r="T221" s="20" t="str">
        <f aca="false">IF(Q221="","",IF(Q221&gt;0,"Win",IF(Q221&lt;0,"Loss","Breakeven")))</f>
        <v/>
      </c>
      <c r="U221" s="31"/>
      <c r="V221" s="31"/>
      <c r="W221" s="31"/>
      <c r="X221" s="29"/>
      <c r="Y221" s="29"/>
      <c r="Z221" s="20" t="str">
        <f aca="false">IF(B221="","",TEXT(B221,"yyyy-mm"))</f>
        <v/>
      </c>
      <c r="AA221" s="26" t="str">
        <f aca="false">IF(Q221="","",SUM($Q$4:Q221))</f>
        <v/>
      </c>
      <c r="AB221" s="26" t="str">
        <f aca="false">IF(AA221="","",MAX($AA$4:AA221))</f>
        <v/>
      </c>
      <c r="AC221" s="26" t="str">
        <f aca="false">IF(AA221="","",AA221-AB221)</f>
        <v/>
      </c>
    </row>
    <row r="222" customFormat="false" ht="16.5" hidden="false" customHeight="true" outlineLevel="0" collapsed="false">
      <c r="A222" s="20" t="str">
        <f aca="false">IF(B222="","",ROW()-3)</f>
        <v/>
      </c>
      <c r="B222" s="30"/>
      <c r="C222" s="31"/>
      <c r="D222" s="31"/>
      <c r="E222" s="31"/>
      <c r="F222" s="31"/>
      <c r="G222" s="31"/>
      <c r="H222" s="32"/>
      <c r="I222" s="32"/>
      <c r="J222" s="32"/>
      <c r="K222" s="33"/>
      <c r="L222" s="34"/>
      <c r="M222" s="34"/>
      <c r="N222" s="32"/>
      <c r="O222" s="32"/>
      <c r="P222" s="26" t="str">
        <f aca="false">IF(OR(B222="",H222="",I222="",J222=""),"",IF(F222="Long",1,IF(F222="Short",-1,0))*(I222-H222)*J222*IF(K222="",1,K222))</f>
        <v/>
      </c>
      <c r="Q222" s="26" t="str">
        <f aca="false">IF(P222="","",P222-N(L222)-N(M222))</f>
        <v/>
      </c>
      <c r="R222" s="26" t="str">
        <f aca="false">IF(OR(B222="",H222="",N222="",J222=""),"",ABS(H222-N222)*J222*IF(K222="",1,K222))</f>
        <v/>
      </c>
      <c r="S222" s="27" t="str">
        <f aca="false">IF(OR(Q222="",R222=""),"",IF(R222=0,"",Q222/R222))</f>
        <v/>
      </c>
      <c r="T222" s="20" t="str">
        <f aca="false">IF(Q222="","",IF(Q222&gt;0,"Win",IF(Q222&lt;0,"Loss","Breakeven")))</f>
        <v/>
      </c>
      <c r="U222" s="31"/>
      <c r="V222" s="31"/>
      <c r="W222" s="31"/>
      <c r="X222" s="29"/>
      <c r="Y222" s="29"/>
      <c r="Z222" s="20" t="str">
        <f aca="false">IF(B222="","",TEXT(B222,"yyyy-mm"))</f>
        <v/>
      </c>
      <c r="AA222" s="26" t="str">
        <f aca="false">IF(Q222="","",SUM($Q$4:Q222))</f>
        <v/>
      </c>
      <c r="AB222" s="26" t="str">
        <f aca="false">IF(AA222="","",MAX($AA$4:AA222))</f>
        <v/>
      </c>
      <c r="AC222" s="26" t="str">
        <f aca="false">IF(AA222="","",AA222-AB222)</f>
        <v/>
      </c>
    </row>
    <row r="223" customFormat="false" ht="16.5" hidden="false" customHeight="true" outlineLevel="0" collapsed="false">
      <c r="A223" s="20" t="str">
        <f aca="false">IF(B223="","",ROW()-3)</f>
        <v/>
      </c>
      <c r="B223" s="30"/>
      <c r="C223" s="31"/>
      <c r="D223" s="31"/>
      <c r="E223" s="31"/>
      <c r="F223" s="31"/>
      <c r="G223" s="31"/>
      <c r="H223" s="32"/>
      <c r="I223" s="32"/>
      <c r="J223" s="32"/>
      <c r="K223" s="33"/>
      <c r="L223" s="34"/>
      <c r="M223" s="34"/>
      <c r="N223" s="32"/>
      <c r="O223" s="32"/>
      <c r="P223" s="26" t="str">
        <f aca="false">IF(OR(B223="",H223="",I223="",J223=""),"",IF(F223="Long",1,IF(F223="Short",-1,0))*(I223-H223)*J223*IF(K223="",1,K223))</f>
        <v/>
      </c>
      <c r="Q223" s="26" t="str">
        <f aca="false">IF(P223="","",P223-N(L223)-N(M223))</f>
        <v/>
      </c>
      <c r="R223" s="26" t="str">
        <f aca="false">IF(OR(B223="",H223="",N223="",J223=""),"",ABS(H223-N223)*J223*IF(K223="",1,K223))</f>
        <v/>
      </c>
      <c r="S223" s="27" t="str">
        <f aca="false">IF(OR(Q223="",R223=""),"",IF(R223=0,"",Q223/R223))</f>
        <v/>
      </c>
      <c r="T223" s="20" t="str">
        <f aca="false">IF(Q223="","",IF(Q223&gt;0,"Win",IF(Q223&lt;0,"Loss","Breakeven")))</f>
        <v/>
      </c>
      <c r="U223" s="31"/>
      <c r="V223" s="31"/>
      <c r="W223" s="31"/>
      <c r="X223" s="29"/>
      <c r="Y223" s="29"/>
      <c r="Z223" s="20" t="str">
        <f aca="false">IF(B223="","",TEXT(B223,"yyyy-mm"))</f>
        <v/>
      </c>
      <c r="AA223" s="26" t="str">
        <f aca="false">IF(Q223="","",SUM($Q$4:Q223))</f>
        <v/>
      </c>
      <c r="AB223" s="26" t="str">
        <f aca="false">IF(AA223="","",MAX($AA$4:AA223))</f>
        <v/>
      </c>
      <c r="AC223" s="26" t="str">
        <f aca="false">IF(AA223="","",AA223-AB223)</f>
        <v/>
      </c>
    </row>
    <row r="224" customFormat="false" ht="16.5" hidden="false" customHeight="true" outlineLevel="0" collapsed="false">
      <c r="A224" s="20" t="str">
        <f aca="false">IF(B224="","",ROW()-3)</f>
        <v/>
      </c>
      <c r="B224" s="30"/>
      <c r="C224" s="31"/>
      <c r="D224" s="31"/>
      <c r="E224" s="31"/>
      <c r="F224" s="31"/>
      <c r="G224" s="31"/>
      <c r="H224" s="32"/>
      <c r="I224" s="32"/>
      <c r="J224" s="32"/>
      <c r="K224" s="33"/>
      <c r="L224" s="34"/>
      <c r="M224" s="34"/>
      <c r="N224" s="32"/>
      <c r="O224" s="32"/>
      <c r="P224" s="26" t="str">
        <f aca="false">IF(OR(B224="",H224="",I224="",J224=""),"",IF(F224="Long",1,IF(F224="Short",-1,0))*(I224-H224)*J224*IF(K224="",1,K224))</f>
        <v/>
      </c>
      <c r="Q224" s="26" t="str">
        <f aca="false">IF(P224="","",P224-N(L224)-N(M224))</f>
        <v/>
      </c>
      <c r="R224" s="26" t="str">
        <f aca="false">IF(OR(B224="",H224="",N224="",J224=""),"",ABS(H224-N224)*J224*IF(K224="",1,K224))</f>
        <v/>
      </c>
      <c r="S224" s="27" t="str">
        <f aca="false">IF(OR(Q224="",R224=""),"",IF(R224=0,"",Q224/R224))</f>
        <v/>
      </c>
      <c r="T224" s="20" t="str">
        <f aca="false">IF(Q224="","",IF(Q224&gt;0,"Win",IF(Q224&lt;0,"Loss","Breakeven")))</f>
        <v/>
      </c>
      <c r="U224" s="31"/>
      <c r="V224" s="31"/>
      <c r="W224" s="31"/>
      <c r="X224" s="29"/>
      <c r="Y224" s="29"/>
      <c r="Z224" s="20" t="str">
        <f aca="false">IF(B224="","",TEXT(B224,"yyyy-mm"))</f>
        <v/>
      </c>
      <c r="AA224" s="26" t="str">
        <f aca="false">IF(Q224="","",SUM($Q$4:Q224))</f>
        <v/>
      </c>
      <c r="AB224" s="26" t="str">
        <f aca="false">IF(AA224="","",MAX($AA$4:AA224))</f>
        <v/>
      </c>
      <c r="AC224" s="26" t="str">
        <f aca="false">IF(AA224="","",AA224-AB224)</f>
        <v/>
      </c>
    </row>
    <row r="225" customFormat="false" ht="16.5" hidden="false" customHeight="true" outlineLevel="0" collapsed="false">
      <c r="A225" s="20" t="str">
        <f aca="false">IF(B225="","",ROW()-3)</f>
        <v/>
      </c>
      <c r="B225" s="30"/>
      <c r="C225" s="31"/>
      <c r="D225" s="31"/>
      <c r="E225" s="31"/>
      <c r="F225" s="31"/>
      <c r="G225" s="31"/>
      <c r="H225" s="32"/>
      <c r="I225" s="32"/>
      <c r="J225" s="32"/>
      <c r="K225" s="33"/>
      <c r="L225" s="34"/>
      <c r="M225" s="34"/>
      <c r="N225" s="32"/>
      <c r="O225" s="32"/>
      <c r="P225" s="26" t="str">
        <f aca="false">IF(OR(B225="",H225="",I225="",J225=""),"",IF(F225="Long",1,IF(F225="Short",-1,0))*(I225-H225)*J225*IF(K225="",1,K225))</f>
        <v/>
      </c>
      <c r="Q225" s="26" t="str">
        <f aca="false">IF(P225="","",P225-N(L225)-N(M225))</f>
        <v/>
      </c>
      <c r="R225" s="26" t="str">
        <f aca="false">IF(OR(B225="",H225="",N225="",J225=""),"",ABS(H225-N225)*J225*IF(K225="",1,K225))</f>
        <v/>
      </c>
      <c r="S225" s="27" t="str">
        <f aca="false">IF(OR(Q225="",R225=""),"",IF(R225=0,"",Q225/R225))</f>
        <v/>
      </c>
      <c r="T225" s="20" t="str">
        <f aca="false">IF(Q225="","",IF(Q225&gt;0,"Win",IF(Q225&lt;0,"Loss","Breakeven")))</f>
        <v/>
      </c>
      <c r="U225" s="31"/>
      <c r="V225" s="31"/>
      <c r="W225" s="31"/>
      <c r="X225" s="29"/>
      <c r="Y225" s="29"/>
      <c r="Z225" s="20" t="str">
        <f aca="false">IF(B225="","",TEXT(B225,"yyyy-mm"))</f>
        <v/>
      </c>
      <c r="AA225" s="26" t="str">
        <f aca="false">IF(Q225="","",SUM($Q$4:Q225))</f>
        <v/>
      </c>
      <c r="AB225" s="26" t="str">
        <f aca="false">IF(AA225="","",MAX($AA$4:AA225))</f>
        <v/>
      </c>
      <c r="AC225" s="26" t="str">
        <f aca="false">IF(AA225="","",AA225-AB225)</f>
        <v/>
      </c>
    </row>
    <row r="226" customFormat="false" ht="16.5" hidden="false" customHeight="true" outlineLevel="0" collapsed="false">
      <c r="A226" s="20" t="str">
        <f aca="false">IF(B226="","",ROW()-3)</f>
        <v/>
      </c>
      <c r="B226" s="30"/>
      <c r="C226" s="31"/>
      <c r="D226" s="31"/>
      <c r="E226" s="31"/>
      <c r="F226" s="31"/>
      <c r="G226" s="31"/>
      <c r="H226" s="32"/>
      <c r="I226" s="32"/>
      <c r="J226" s="32"/>
      <c r="K226" s="33"/>
      <c r="L226" s="34"/>
      <c r="M226" s="34"/>
      <c r="N226" s="32"/>
      <c r="O226" s="32"/>
      <c r="P226" s="26" t="str">
        <f aca="false">IF(OR(B226="",H226="",I226="",J226=""),"",IF(F226="Long",1,IF(F226="Short",-1,0))*(I226-H226)*J226*IF(K226="",1,K226))</f>
        <v/>
      </c>
      <c r="Q226" s="26" t="str">
        <f aca="false">IF(P226="","",P226-N(L226)-N(M226))</f>
        <v/>
      </c>
      <c r="R226" s="26" t="str">
        <f aca="false">IF(OR(B226="",H226="",N226="",J226=""),"",ABS(H226-N226)*J226*IF(K226="",1,K226))</f>
        <v/>
      </c>
      <c r="S226" s="27" t="str">
        <f aca="false">IF(OR(Q226="",R226=""),"",IF(R226=0,"",Q226/R226))</f>
        <v/>
      </c>
      <c r="T226" s="20" t="str">
        <f aca="false">IF(Q226="","",IF(Q226&gt;0,"Win",IF(Q226&lt;0,"Loss","Breakeven")))</f>
        <v/>
      </c>
      <c r="U226" s="31"/>
      <c r="V226" s="31"/>
      <c r="W226" s="31"/>
      <c r="X226" s="29"/>
      <c r="Y226" s="29"/>
      <c r="Z226" s="20" t="str">
        <f aca="false">IF(B226="","",TEXT(B226,"yyyy-mm"))</f>
        <v/>
      </c>
      <c r="AA226" s="26" t="str">
        <f aca="false">IF(Q226="","",SUM($Q$4:Q226))</f>
        <v/>
      </c>
      <c r="AB226" s="26" t="str">
        <f aca="false">IF(AA226="","",MAX($AA$4:AA226))</f>
        <v/>
      </c>
      <c r="AC226" s="26" t="str">
        <f aca="false">IF(AA226="","",AA226-AB226)</f>
        <v/>
      </c>
    </row>
    <row r="227" customFormat="false" ht="16.5" hidden="false" customHeight="true" outlineLevel="0" collapsed="false">
      <c r="A227" s="20" t="str">
        <f aca="false">IF(B227="","",ROW()-3)</f>
        <v/>
      </c>
      <c r="B227" s="30"/>
      <c r="C227" s="31"/>
      <c r="D227" s="31"/>
      <c r="E227" s="31"/>
      <c r="F227" s="31"/>
      <c r="G227" s="31"/>
      <c r="H227" s="32"/>
      <c r="I227" s="32"/>
      <c r="J227" s="32"/>
      <c r="K227" s="33"/>
      <c r="L227" s="34"/>
      <c r="M227" s="34"/>
      <c r="N227" s="32"/>
      <c r="O227" s="32"/>
      <c r="P227" s="26" t="str">
        <f aca="false">IF(OR(B227="",H227="",I227="",J227=""),"",IF(F227="Long",1,IF(F227="Short",-1,0))*(I227-H227)*J227*IF(K227="",1,K227))</f>
        <v/>
      </c>
      <c r="Q227" s="26" t="str">
        <f aca="false">IF(P227="","",P227-N(L227)-N(M227))</f>
        <v/>
      </c>
      <c r="R227" s="26" t="str">
        <f aca="false">IF(OR(B227="",H227="",N227="",J227=""),"",ABS(H227-N227)*J227*IF(K227="",1,K227))</f>
        <v/>
      </c>
      <c r="S227" s="27" t="str">
        <f aca="false">IF(OR(Q227="",R227=""),"",IF(R227=0,"",Q227/R227))</f>
        <v/>
      </c>
      <c r="T227" s="20" t="str">
        <f aca="false">IF(Q227="","",IF(Q227&gt;0,"Win",IF(Q227&lt;0,"Loss","Breakeven")))</f>
        <v/>
      </c>
      <c r="U227" s="31"/>
      <c r="V227" s="31"/>
      <c r="W227" s="31"/>
      <c r="X227" s="29"/>
      <c r="Y227" s="29"/>
      <c r="Z227" s="20" t="str">
        <f aca="false">IF(B227="","",TEXT(B227,"yyyy-mm"))</f>
        <v/>
      </c>
      <c r="AA227" s="26" t="str">
        <f aca="false">IF(Q227="","",SUM($Q$4:Q227))</f>
        <v/>
      </c>
      <c r="AB227" s="26" t="str">
        <f aca="false">IF(AA227="","",MAX($AA$4:AA227))</f>
        <v/>
      </c>
      <c r="AC227" s="26" t="str">
        <f aca="false">IF(AA227="","",AA227-AB227)</f>
        <v/>
      </c>
    </row>
    <row r="228" customFormat="false" ht="16.5" hidden="false" customHeight="true" outlineLevel="0" collapsed="false">
      <c r="A228" s="20" t="str">
        <f aca="false">IF(B228="","",ROW()-3)</f>
        <v/>
      </c>
      <c r="B228" s="30"/>
      <c r="C228" s="31"/>
      <c r="D228" s="31"/>
      <c r="E228" s="31"/>
      <c r="F228" s="31"/>
      <c r="G228" s="31"/>
      <c r="H228" s="32"/>
      <c r="I228" s="32"/>
      <c r="J228" s="32"/>
      <c r="K228" s="33"/>
      <c r="L228" s="34"/>
      <c r="M228" s="34"/>
      <c r="N228" s="32"/>
      <c r="O228" s="32"/>
      <c r="P228" s="26" t="str">
        <f aca="false">IF(OR(B228="",H228="",I228="",J228=""),"",IF(F228="Long",1,IF(F228="Short",-1,0))*(I228-H228)*J228*IF(K228="",1,K228))</f>
        <v/>
      </c>
      <c r="Q228" s="26" t="str">
        <f aca="false">IF(P228="","",P228-N(L228)-N(M228))</f>
        <v/>
      </c>
      <c r="R228" s="26" t="str">
        <f aca="false">IF(OR(B228="",H228="",N228="",J228=""),"",ABS(H228-N228)*J228*IF(K228="",1,K228))</f>
        <v/>
      </c>
      <c r="S228" s="27" t="str">
        <f aca="false">IF(OR(Q228="",R228=""),"",IF(R228=0,"",Q228/R228))</f>
        <v/>
      </c>
      <c r="T228" s="20" t="str">
        <f aca="false">IF(Q228="","",IF(Q228&gt;0,"Win",IF(Q228&lt;0,"Loss","Breakeven")))</f>
        <v/>
      </c>
      <c r="U228" s="31"/>
      <c r="V228" s="31"/>
      <c r="W228" s="31"/>
      <c r="X228" s="29"/>
      <c r="Y228" s="29"/>
      <c r="Z228" s="20" t="str">
        <f aca="false">IF(B228="","",TEXT(B228,"yyyy-mm"))</f>
        <v/>
      </c>
      <c r="AA228" s="26" t="str">
        <f aca="false">IF(Q228="","",SUM($Q$4:Q228))</f>
        <v/>
      </c>
      <c r="AB228" s="26" t="str">
        <f aca="false">IF(AA228="","",MAX($AA$4:AA228))</f>
        <v/>
      </c>
      <c r="AC228" s="26" t="str">
        <f aca="false">IF(AA228="","",AA228-AB228)</f>
        <v/>
      </c>
    </row>
    <row r="229" customFormat="false" ht="16.5" hidden="false" customHeight="true" outlineLevel="0" collapsed="false">
      <c r="A229" s="20" t="str">
        <f aca="false">IF(B229="","",ROW()-3)</f>
        <v/>
      </c>
      <c r="B229" s="30"/>
      <c r="C229" s="31"/>
      <c r="D229" s="31"/>
      <c r="E229" s="31"/>
      <c r="F229" s="31"/>
      <c r="G229" s="31"/>
      <c r="H229" s="32"/>
      <c r="I229" s="32"/>
      <c r="J229" s="32"/>
      <c r="K229" s="33"/>
      <c r="L229" s="34"/>
      <c r="M229" s="34"/>
      <c r="N229" s="32"/>
      <c r="O229" s="32"/>
      <c r="P229" s="26" t="str">
        <f aca="false">IF(OR(B229="",H229="",I229="",J229=""),"",IF(F229="Long",1,IF(F229="Short",-1,0))*(I229-H229)*J229*IF(K229="",1,K229))</f>
        <v/>
      </c>
      <c r="Q229" s="26" t="str">
        <f aca="false">IF(P229="","",P229-N(L229)-N(M229))</f>
        <v/>
      </c>
      <c r="R229" s="26" t="str">
        <f aca="false">IF(OR(B229="",H229="",N229="",J229=""),"",ABS(H229-N229)*J229*IF(K229="",1,K229))</f>
        <v/>
      </c>
      <c r="S229" s="27" t="str">
        <f aca="false">IF(OR(Q229="",R229=""),"",IF(R229=0,"",Q229/R229))</f>
        <v/>
      </c>
      <c r="T229" s="20" t="str">
        <f aca="false">IF(Q229="","",IF(Q229&gt;0,"Win",IF(Q229&lt;0,"Loss","Breakeven")))</f>
        <v/>
      </c>
      <c r="U229" s="31"/>
      <c r="V229" s="31"/>
      <c r="W229" s="31"/>
      <c r="X229" s="29"/>
      <c r="Y229" s="29"/>
      <c r="Z229" s="20" t="str">
        <f aca="false">IF(B229="","",TEXT(B229,"yyyy-mm"))</f>
        <v/>
      </c>
      <c r="AA229" s="26" t="str">
        <f aca="false">IF(Q229="","",SUM($Q$4:Q229))</f>
        <v/>
      </c>
      <c r="AB229" s="26" t="str">
        <f aca="false">IF(AA229="","",MAX($AA$4:AA229))</f>
        <v/>
      </c>
      <c r="AC229" s="26" t="str">
        <f aca="false">IF(AA229="","",AA229-AB229)</f>
        <v/>
      </c>
    </row>
    <row r="230" customFormat="false" ht="16.5" hidden="false" customHeight="true" outlineLevel="0" collapsed="false">
      <c r="A230" s="20" t="str">
        <f aca="false">IF(B230="","",ROW()-3)</f>
        <v/>
      </c>
      <c r="B230" s="30"/>
      <c r="C230" s="31"/>
      <c r="D230" s="31"/>
      <c r="E230" s="31"/>
      <c r="F230" s="31"/>
      <c r="G230" s="31"/>
      <c r="H230" s="32"/>
      <c r="I230" s="32"/>
      <c r="J230" s="32"/>
      <c r="K230" s="33"/>
      <c r="L230" s="34"/>
      <c r="M230" s="34"/>
      <c r="N230" s="32"/>
      <c r="O230" s="32"/>
      <c r="P230" s="26" t="str">
        <f aca="false">IF(OR(B230="",H230="",I230="",J230=""),"",IF(F230="Long",1,IF(F230="Short",-1,0))*(I230-H230)*J230*IF(K230="",1,K230))</f>
        <v/>
      </c>
      <c r="Q230" s="26" t="str">
        <f aca="false">IF(P230="","",P230-N(L230)-N(M230))</f>
        <v/>
      </c>
      <c r="R230" s="26" t="str">
        <f aca="false">IF(OR(B230="",H230="",N230="",J230=""),"",ABS(H230-N230)*J230*IF(K230="",1,K230))</f>
        <v/>
      </c>
      <c r="S230" s="27" t="str">
        <f aca="false">IF(OR(Q230="",R230=""),"",IF(R230=0,"",Q230/R230))</f>
        <v/>
      </c>
      <c r="T230" s="20" t="str">
        <f aca="false">IF(Q230="","",IF(Q230&gt;0,"Win",IF(Q230&lt;0,"Loss","Breakeven")))</f>
        <v/>
      </c>
      <c r="U230" s="31"/>
      <c r="V230" s="31"/>
      <c r="W230" s="31"/>
      <c r="X230" s="29"/>
      <c r="Y230" s="29"/>
      <c r="Z230" s="20" t="str">
        <f aca="false">IF(B230="","",TEXT(B230,"yyyy-mm"))</f>
        <v/>
      </c>
      <c r="AA230" s="26" t="str">
        <f aca="false">IF(Q230="","",SUM($Q$4:Q230))</f>
        <v/>
      </c>
      <c r="AB230" s="26" t="str">
        <f aca="false">IF(AA230="","",MAX($AA$4:AA230))</f>
        <v/>
      </c>
      <c r="AC230" s="26" t="str">
        <f aca="false">IF(AA230="","",AA230-AB230)</f>
        <v/>
      </c>
    </row>
    <row r="231" customFormat="false" ht="16.5" hidden="false" customHeight="true" outlineLevel="0" collapsed="false">
      <c r="A231" s="20" t="str">
        <f aca="false">IF(B231="","",ROW()-3)</f>
        <v/>
      </c>
      <c r="B231" s="30"/>
      <c r="C231" s="31"/>
      <c r="D231" s="31"/>
      <c r="E231" s="31"/>
      <c r="F231" s="31"/>
      <c r="G231" s="31"/>
      <c r="H231" s="32"/>
      <c r="I231" s="32"/>
      <c r="J231" s="32"/>
      <c r="K231" s="33"/>
      <c r="L231" s="34"/>
      <c r="M231" s="34"/>
      <c r="N231" s="32"/>
      <c r="O231" s="32"/>
      <c r="P231" s="26" t="str">
        <f aca="false">IF(OR(B231="",H231="",I231="",J231=""),"",IF(F231="Long",1,IF(F231="Short",-1,0))*(I231-H231)*J231*IF(K231="",1,K231))</f>
        <v/>
      </c>
      <c r="Q231" s="26" t="str">
        <f aca="false">IF(P231="","",P231-N(L231)-N(M231))</f>
        <v/>
      </c>
      <c r="R231" s="26" t="str">
        <f aca="false">IF(OR(B231="",H231="",N231="",J231=""),"",ABS(H231-N231)*J231*IF(K231="",1,K231))</f>
        <v/>
      </c>
      <c r="S231" s="27" t="str">
        <f aca="false">IF(OR(Q231="",R231=""),"",IF(R231=0,"",Q231/R231))</f>
        <v/>
      </c>
      <c r="T231" s="20" t="str">
        <f aca="false">IF(Q231="","",IF(Q231&gt;0,"Win",IF(Q231&lt;0,"Loss","Breakeven")))</f>
        <v/>
      </c>
      <c r="U231" s="31"/>
      <c r="V231" s="31"/>
      <c r="W231" s="31"/>
      <c r="X231" s="29"/>
      <c r="Y231" s="29"/>
      <c r="Z231" s="20" t="str">
        <f aca="false">IF(B231="","",TEXT(B231,"yyyy-mm"))</f>
        <v/>
      </c>
      <c r="AA231" s="26" t="str">
        <f aca="false">IF(Q231="","",SUM($Q$4:Q231))</f>
        <v/>
      </c>
      <c r="AB231" s="26" t="str">
        <f aca="false">IF(AA231="","",MAX($AA$4:AA231))</f>
        <v/>
      </c>
      <c r="AC231" s="26" t="str">
        <f aca="false">IF(AA231="","",AA231-AB231)</f>
        <v/>
      </c>
    </row>
    <row r="232" customFormat="false" ht="16.5" hidden="false" customHeight="true" outlineLevel="0" collapsed="false">
      <c r="A232" s="20" t="str">
        <f aca="false">IF(B232="","",ROW()-3)</f>
        <v/>
      </c>
      <c r="B232" s="30"/>
      <c r="C232" s="31"/>
      <c r="D232" s="31"/>
      <c r="E232" s="31"/>
      <c r="F232" s="31"/>
      <c r="G232" s="31"/>
      <c r="H232" s="32"/>
      <c r="I232" s="32"/>
      <c r="J232" s="32"/>
      <c r="K232" s="33"/>
      <c r="L232" s="34"/>
      <c r="M232" s="34"/>
      <c r="N232" s="32"/>
      <c r="O232" s="32"/>
      <c r="P232" s="26" t="str">
        <f aca="false">IF(OR(B232="",H232="",I232="",J232=""),"",IF(F232="Long",1,IF(F232="Short",-1,0))*(I232-H232)*J232*IF(K232="",1,K232))</f>
        <v/>
      </c>
      <c r="Q232" s="26" t="str">
        <f aca="false">IF(P232="","",P232-N(L232)-N(M232))</f>
        <v/>
      </c>
      <c r="R232" s="26" t="str">
        <f aca="false">IF(OR(B232="",H232="",N232="",J232=""),"",ABS(H232-N232)*J232*IF(K232="",1,K232))</f>
        <v/>
      </c>
      <c r="S232" s="27" t="str">
        <f aca="false">IF(OR(Q232="",R232=""),"",IF(R232=0,"",Q232/R232))</f>
        <v/>
      </c>
      <c r="T232" s="20" t="str">
        <f aca="false">IF(Q232="","",IF(Q232&gt;0,"Win",IF(Q232&lt;0,"Loss","Breakeven")))</f>
        <v/>
      </c>
      <c r="U232" s="31"/>
      <c r="V232" s="31"/>
      <c r="W232" s="31"/>
      <c r="X232" s="29"/>
      <c r="Y232" s="29"/>
      <c r="Z232" s="20" t="str">
        <f aca="false">IF(B232="","",TEXT(B232,"yyyy-mm"))</f>
        <v/>
      </c>
      <c r="AA232" s="26" t="str">
        <f aca="false">IF(Q232="","",SUM($Q$4:Q232))</f>
        <v/>
      </c>
      <c r="AB232" s="26" t="str">
        <f aca="false">IF(AA232="","",MAX($AA$4:AA232))</f>
        <v/>
      </c>
      <c r="AC232" s="26" t="str">
        <f aca="false">IF(AA232="","",AA232-AB232)</f>
        <v/>
      </c>
    </row>
    <row r="233" customFormat="false" ht="16.5" hidden="false" customHeight="true" outlineLevel="0" collapsed="false">
      <c r="A233" s="20" t="str">
        <f aca="false">IF(B233="","",ROW()-3)</f>
        <v/>
      </c>
      <c r="B233" s="30"/>
      <c r="C233" s="31"/>
      <c r="D233" s="31"/>
      <c r="E233" s="31"/>
      <c r="F233" s="31"/>
      <c r="G233" s="31"/>
      <c r="H233" s="32"/>
      <c r="I233" s="32"/>
      <c r="J233" s="32"/>
      <c r="K233" s="33"/>
      <c r="L233" s="34"/>
      <c r="M233" s="34"/>
      <c r="N233" s="32"/>
      <c r="O233" s="32"/>
      <c r="P233" s="26" t="str">
        <f aca="false">IF(OR(B233="",H233="",I233="",J233=""),"",IF(F233="Long",1,IF(F233="Short",-1,0))*(I233-H233)*J233*IF(K233="",1,K233))</f>
        <v/>
      </c>
      <c r="Q233" s="26" t="str">
        <f aca="false">IF(P233="","",P233-N(L233)-N(M233))</f>
        <v/>
      </c>
      <c r="R233" s="26" t="str">
        <f aca="false">IF(OR(B233="",H233="",N233="",J233=""),"",ABS(H233-N233)*J233*IF(K233="",1,K233))</f>
        <v/>
      </c>
      <c r="S233" s="27" t="str">
        <f aca="false">IF(OR(Q233="",R233=""),"",IF(R233=0,"",Q233/R233))</f>
        <v/>
      </c>
      <c r="T233" s="20" t="str">
        <f aca="false">IF(Q233="","",IF(Q233&gt;0,"Win",IF(Q233&lt;0,"Loss","Breakeven")))</f>
        <v/>
      </c>
      <c r="U233" s="31"/>
      <c r="V233" s="31"/>
      <c r="W233" s="31"/>
      <c r="X233" s="29"/>
      <c r="Y233" s="29"/>
      <c r="Z233" s="20" t="str">
        <f aca="false">IF(B233="","",TEXT(B233,"yyyy-mm"))</f>
        <v/>
      </c>
      <c r="AA233" s="26" t="str">
        <f aca="false">IF(Q233="","",SUM($Q$4:Q233))</f>
        <v/>
      </c>
      <c r="AB233" s="26" t="str">
        <f aca="false">IF(AA233="","",MAX($AA$4:AA233))</f>
        <v/>
      </c>
      <c r="AC233" s="26" t="str">
        <f aca="false">IF(AA233="","",AA233-AB233)</f>
        <v/>
      </c>
    </row>
    <row r="234" customFormat="false" ht="16.5" hidden="false" customHeight="true" outlineLevel="0" collapsed="false">
      <c r="A234" s="20" t="str">
        <f aca="false">IF(B234="","",ROW()-3)</f>
        <v/>
      </c>
      <c r="B234" s="30"/>
      <c r="C234" s="31"/>
      <c r="D234" s="31"/>
      <c r="E234" s="31"/>
      <c r="F234" s="31"/>
      <c r="G234" s="31"/>
      <c r="H234" s="32"/>
      <c r="I234" s="32"/>
      <c r="J234" s="32"/>
      <c r="K234" s="33"/>
      <c r="L234" s="34"/>
      <c r="M234" s="34"/>
      <c r="N234" s="32"/>
      <c r="O234" s="32"/>
      <c r="P234" s="26" t="str">
        <f aca="false">IF(OR(B234="",H234="",I234="",J234=""),"",IF(F234="Long",1,IF(F234="Short",-1,0))*(I234-H234)*J234*IF(K234="",1,K234))</f>
        <v/>
      </c>
      <c r="Q234" s="26" t="str">
        <f aca="false">IF(P234="","",P234-N(L234)-N(M234))</f>
        <v/>
      </c>
      <c r="R234" s="26" t="str">
        <f aca="false">IF(OR(B234="",H234="",N234="",J234=""),"",ABS(H234-N234)*J234*IF(K234="",1,K234))</f>
        <v/>
      </c>
      <c r="S234" s="27" t="str">
        <f aca="false">IF(OR(Q234="",R234=""),"",IF(R234=0,"",Q234/R234))</f>
        <v/>
      </c>
      <c r="T234" s="20" t="str">
        <f aca="false">IF(Q234="","",IF(Q234&gt;0,"Win",IF(Q234&lt;0,"Loss","Breakeven")))</f>
        <v/>
      </c>
      <c r="U234" s="31"/>
      <c r="V234" s="31"/>
      <c r="W234" s="31"/>
      <c r="X234" s="29"/>
      <c r="Y234" s="29"/>
      <c r="Z234" s="20" t="str">
        <f aca="false">IF(B234="","",TEXT(B234,"yyyy-mm"))</f>
        <v/>
      </c>
      <c r="AA234" s="26" t="str">
        <f aca="false">IF(Q234="","",SUM($Q$4:Q234))</f>
        <v/>
      </c>
      <c r="AB234" s="26" t="str">
        <f aca="false">IF(AA234="","",MAX($AA$4:AA234))</f>
        <v/>
      </c>
      <c r="AC234" s="26" t="str">
        <f aca="false">IF(AA234="","",AA234-AB234)</f>
        <v/>
      </c>
    </row>
    <row r="235" customFormat="false" ht="16.5" hidden="false" customHeight="true" outlineLevel="0" collapsed="false">
      <c r="A235" s="20" t="str">
        <f aca="false">IF(B235="","",ROW()-3)</f>
        <v/>
      </c>
      <c r="B235" s="30"/>
      <c r="C235" s="31"/>
      <c r="D235" s="31"/>
      <c r="E235" s="31"/>
      <c r="F235" s="31"/>
      <c r="G235" s="31"/>
      <c r="H235" s="32"/>
      <c r="I235" s="32"/>
      <c r="J235" s="32"/>
      <c r="K235" s="33"/>
      <c r="L235" s="34"/>
      <c r="M235" s="34"/>
      <c r="N235" s="32"/>
      <c r="O235" s="32"/>
      <c r="P235" s="26" t="str">
        <f aca="false">IF(OR(B235="",H235="",I235="",J235=""),"",IF(F235="Long",1,IF(F235="Short",-1,0))*(I235-H235)*J235*IF(K235="",1,K235))</f>
        <v/>
      </c>
      <c r="Q235" s="26" t="str">
        <f aca="false">IF(P235="","",P235-N(L235)-N(M235))</f>
        <v/>
      </c>
      <c r="R235" s="26" t="str">
        <f aca="false">IF(OR(B235="",H235="",N235="",J235=""),"",ABS(H235-N235)*J235*IF(K235="",1,K235))</f>
        <v/>
      </c>
      <c r="S235" s="27" t="str">
        <f aca="false">IF(OR(Q235="",R235=""),"",IF(R235=0,"",Q235/R235))</f>
        <v/>
      </c>
      <c r="T235" s="20" t="str">
        <f aca="false">IF(Q235="","",IF(Q235&gt;0,"Win",IF(Q235&lt;0,"Loss","Breakeven")))</f>
        <v/>
      </c>
      <c r="U235" s="31"/>
      <c r="V235" s="31"/>
      <c r="W235" s="31"/>
      <c r="X235" s="29"/>
      <c r="Y235" s="29"/>
      <c r="Z235" s="20" t="str">
        <f aca="false">IF(B235="","",TEXT(B235,"yyyy-mm"))</f>
        <v/>
      </c>
      <c r="AA235" s="26" t="str">
        <f aca="false">IF(Q235="","",SUM($Q$4:Q235))</f>
        <v/>
      </c>
      <c r="AB235" s="26" t="str">
        <f aca="false">IF(AA235="","",MAX($AA$4:AA235))</f>
        <v/>
      </c>
      <c r="AC235" s="26" t="str">
        <f aca="false">IF(AA235="","",AA235-AB235)</f>
        <v/>
      </c>
    </row>
    <row r="236" customFormat="false" ht="16.5" hidden="false" customHeight="true" outlineLevel="0" collapsed="false">
      <c r="A236" s="20" t="str">
        <f aca="false">IF(B236="","",ROW()-3)</f>
        <v/>
      </c>
      <c r="B236" s="30"/>
      <c r="C236" s="31"/>
      <c r="D236" s="31"/>
      <c r="E236" s="31"/>
      <c r="F236" s="31"/>
      <c r="G236" s="31"/>
      <c r="H236" s="32"/>
      <c r="I236" s="32"/>
      <c r="J236" s="32"/>
      <c r="K236" s="33"/>
      <c r="L236" s="34"/>
      <c r="M236" s="34"/>
      <c r="N236" s="32"/>
      <c r="O236" s="32"/>
      <c r="P236" s="26" t="str">
        <f aca="false">IF(OR(B236="",H236="",I236="",J236=""),"",IF(F236="Long",1,IF(F236="Short",-1,0))*(I236-H236)*J236*IF(K236="",1,K236))</f>
        <v/>
      </c>
      <c r="Q236" s="26" t="str">
        <f aca="false">IF(P236="","",P236-N(L236)-N(M236))</f>
        <v/>
      </c>
      <c r="R236" s="26" t="str">
        <f aca="false">IF(OR(B236="",H236="",N236="",J236=""),"",ABS(H236-N236)*J236*IF(K236="",1,K236))</f>
        <v/>
      </c>
      <c r="S236" s="27" t="str">
        <f aca="false">IF(OR(Q236="",R236=""),"",IF(R236=0,"",Q236/R236))</f>
        <v/>
      </c>
      <c r="T236" s="20" t="str">
        <f aca="false">IF(Q236="","",IF(Q236&gt;0,"Win",IF(Q236&lt;0,"Loss","Breakeven")))</f>
        <v/>
      </c>
      <c r="U236" s="31"/>
      <c r="V236" s="31"/>
      <c r="W236" s="31"/>
      <c r="X236" s="29"/>
      <c r="Y236" s="29"/>
      <c r="Z236" s="20" t="str">
        <f aca="false">IF(B236="","",TEXT(B236,"yyyy-mm"))</f>
        <v/>
      </c>
      <c r="AA236" s="26" t="str">
        <f aca="false">IF(Q236="","",SUM($Q$4:Q236))</f>
        <v/>
      </c>
      <c r="AB236" s="26" t="str">
        <f aca="false">IF(AA236="","",MAX($AA$4:AA236))</f>
        <v/>
      </c>
      <c r="AC236" s="26" t="str">
        <f aca="false">IF(AA236="","",AA236-AB236)</f>
        <v/>
      </c>
    </row>
    <row r="237" customFormat="false" ht="16.5" hidden="false" customHeight="true" outlineLevel="0" collapsed="false">
      <c r="A237" s="20" t="str">
        <f aca="false">IF(B237="","",ROW()-3)</f>
        <v/>
      </c>
      <c r="B237" s="30"/>
      <c r="C237" s="31"/>
      <c r="D237" s="31"/>
      <c r="E237" s="31"/>
      <c r="F237" s="31"/>
      <c r="G237" s="31"/>
      <c r="H237" s="32"/>
      <c r="I237" s="32"/>
      <c r="J237" s="32"/>
      <c r="K237" s="33"/>
      <c r="L237" s="34"/>
      <c r="M237" s="34"/>
      <c r="N237" s="32"/>
      <c r="O237" s="32"/>
      <c r="P237" s="26" t="str">
        <f aca="false">IF(OR(B237="",H237="",I237="",J237=""),"",IF(F237="Long",1,IF(F237="Short",-1,0))*(I237-H237)*J237*IF(K237="",1,K237))</f>
        <v/>
      </c>
      <c r="Q237" s="26" t="str">
        <f aca="false">IF(P237="","",P237-N(L237)-N(M237))</f>
        <v/>
      </c>
      <c r="R237" s="26" t="str">
        <f aca="false">IF(OR(B237="",H237="",N237="",J237=""),"",ABS(H237-N237)*J237*IF(K237="",1,K237))</f>
        <v/>
      </c>
      <c r="S237" s="27" t="str">
        <f aca="false">IF(OR(Q237="",R237=""),"",IF(R237=0,"",Q237/R237))</f>
        <v/>
      </c>
      <c r="T237" s="20" t="str">
        <f aca="false">IF(Q237="","",IF(Q237&gt;0,"Win",IF(Q237&lt;0,"Loss","Breakeven")))</f>
        <v/>
      </c>
      <c r="U237" s="31"/>
      <c r="V237" s="31"/>
      <c r="W237" s="31"/>
      <c r="X237" s="29"/>
      <c r="Y237" s="29"/>
      <c r="Z237" s="20" t="str">
        <f aca="false">IF(B237="","",TEXT(B237,"yyyy-mm"))</f>
        <v/>
      </c>
      <c r="AA237" s="26" t="str">
        <f aca="false">IF(Q237="","",SUM($Q$4:Q237))</f>
        <v/>
      </c>
      <c r="AB237" s="26" t="str">
        <f aca="false">IF(AA237="","",MAX($AA$4:AA237))</f>
        <v/>
      </c>
      <c r="AC237" s="26" t="str">
        <f aca="false">IF(AA237="","",AA237-AB237)</f>
        <v/>
      </c>
    </row>
    <row r="238" customFormat="false" ht="16.5" hidden="false" customHeight="true" outlineLevel="0" collapsed="false">
      <c r="A238" s="20" t="str">
        <f aca="false">IF(B238="","",ROW()-3)</f>
        <v/>
      </c>
      <c r="B238" s="30"/>
      <c r="C238" s="31"/>
      <c r="D238" s="31"/>
      <c r="E238" s="31"/>
      <c r="F238" s="31"/>
      <c r="G238" s="31"/>
      <c r="H238" s="32"/>
      <c r="I238" s="32"/>
      <c r="J238" s="32"/>
      <c r="K238" s="33"/>
      <c r="L238" s="34"/>
      <c r="M238" s="34"/>
      <c r="N238" s="32"/>
      <c r="O238" s="32"/>
      <c r="P238" s="26" t="str">
        <f aca="false">IF(OR(B238="",H238="",I238="",J238=""),"",IF(F238="Long",1,IF(F238="Short",-1,0))*(I238-H238)*J238*IF(K238="",1,K238))</f>
        <v/>
      </c>
      <c r="Q238" s="26" t="str">
        <f aca="false">IF(P238="","",P238-N(L238)-N(M238))</f>
        <v/>
      </c>
      <c r="R238" s="26" t="str">
        <f aca="false">IF(OR(B238="",H238="",N238="",J238=""),"",ABS(H238-N238)*J238*IF(K238="",1,K238))</f>
        <v/>
      </c>
      <c r="S238" s="27" t="str">
        <f aca="false">IF(OR(Q238="",R238=""),"",IF(R238=0,"",Q238/R238))</f>
        <v/>
      </c>
      <c r="T238" s="20" t="str">
        <f aca="false">IF(Q238="","",IF(Q238&gt;0,"Win",IF(Q238&lt;0,"Loss","Breakeven")))</f>
        <v/>
      </c>
      <c r="U238" s="31"/>
      <c r="V238" s="31"/>
      <c r="W238" s="31"/>
      <c r="X238" s="29"/>
      <c r="Y238" s="29"/>
      <c r="Z238" s="20" t="str">
        <f aca="false">IF(B238="","",TEXT(B238,"yyyy-mm"))</f>
        <v/>
      </c>
      <c r="AA238" s="26" t="str">
        <f aca="false">IF(Q238="","",SUM($Q$4:Q238))</f>
        <v/>
      </c>
      <c r="AB238" s="26" t="str">
        <f aca="false">IF(AA238="","",MAX($AA$4:AA238))</f>
        <v/>
      </c>
      <c r="AC238" s="26" t="str">
        <f aca="false">IF(AA238="","",AA238-AB238)</f>
        <v/>
      </c>
    </row>
    <row r="239" customFormat="false" ht="16.5" hidden="false" customHeight="true" outlineLevel="0" collapsed="false">
      <c r="A239" s="20" t="str">
        <f aca="false">IF(B239="","",ROW()-3)</f>
        <v/>
      </c>
      <c r="B239" s="30"/>
      <c r="C239" s="31"/>
      <c r="D239" s="31"/>
      <c r="E239" s="31"/>
      <c r="F239" s="31"/>
      <c r="G239" s="31"/>
      <c r="H239" s="32"/>
      <c r="I239" s="32"/>
      <c r="J239" s="32"/>
      <c r="K239" s="33"/>
      <c r="L239" s="34"/>
      <c r="M239" s="34"/>
      <c r="N239" s="32"/>
      <c r="O239" s="32"/>
      <c r="P239" s="26" t="str">
        <f aca="false">IF(OR(B239="",H239="",I239="",J239=""),"",IF(F239="Long",1,IF(F239="Short",-1,0))*(I239-H239)*J239*IF(K239="",1,K239))</f>
        <v/>
      </c>
      <c r="Q239" s="26" t="str">
        <f aca="false">IF(P239="","",P239-N(L239)-N(M239))</f>
        <v/>
      </c>
      <c r="R239" s="26" t="str">
        <f aca="false">IF(OR(B239="",H239="",N239="",J239=""),"",ABS(H239-N239)*J239*IF(K239="",1,K239))</f>
        <v/>
      </c>
      <c r="S239" s="27" t="str">
        <f aca="false">IF(OR(Q239="",R239=""),"",IF(R239=0,"",Q239/R239))</f>
        <v/>
      </c>
      <c r="T239" s="20" t="str">
        <f aca="false">IF(Q239="","",IF(Q239&gt;0,"Win",IF(Q239&lt;0,"Loss","Breakeven")))</f>
        <v/>
      </c>
      <c r="U239" s="31"/>
      <c r="V239" s="31"/>
      <c r="W239" s="31"/>
      <c r="X239" s="29"/>
      <c r="Y239" s="29"/>
      <c r="Z239" s="20" t="str">
        <f aca="false">IF(B239="","",TEXT(B239,"yyyy-mm"))</f>
        <v/>
      </c>
      <c r="AA239" s="26" t="str">
        <f aca="false">IF(Q239="","",SUM($Q$4:Q239))</f>
        <v/>
      </c>
      <c r="AB239" s="26" t="str">
        <f aca="false">IF(AA239="","",MAX($AA$4:AA239))</f>
        <v/>
      </c>
      <c r="AC239" s="26" t="str">
        <f aca="false">IF(AA239="","",AA239-AB239)</f>
        <v/>
      </c>
    </row>
    <row r="240" customFormat="false" ht="16.5" hidden="false" customHeight="true" outlineLevel="0" collapsed="false">
      <c r="A240" s="20" t="str">
        <f aca="false">IF(B240="","",ROW()-3)</f>
        <v/>
      </c>
      <c r="B240" s="30"/>
      <c r="C240" s="31"/>
      <c r="D240" s="31"/>
      <c r="E240" s="31"/>
      <c r="F240" s="31"/>
      <c r="G240" s="31"/>
      <c r="H240" s="32"/>
      <c r="I240" s="32"/>
      <c r="J240" s="32"/>
      <c r="K240" s="33"/>
      <c r="L240" s="34"/>
      <c r="M240" s="34"/>
      <c r="N240" s="32"/>
      <c r="O240" s="32"/>
      <c r="P240" s="26" t="str">
        <f aca="false">IF(OR(B240="",H240="",I240="",J240=""),"",IF(F240="Long",1,IF(F240="Short",-1,0))*(I240-H240)*J240*IF(K240="",1,K240))</f>
        <v/>
      </c>
      <c r="Q240" s="26" t="str">
        <f aca="false">IF(P240="","",P240-N(L240)-N(M240))</f>
        <v/>
      </c>
      <c r="R240" s="26" t="str">
        <f aca="false">IF(OR(B240="",H240="",N240="",J240=""),"",ABS(H240-N240)*J240*IF(K240="",1,K240))</f>
        <v/>
      </c>
      <c r="S240" s="27" t="str">
        <f aca="false">IF(OR(Q240="",R240=""),"",IF(R240=0,"",Q240/R240))</f>
        <v/>
      </c>
      <c r="T240" s="20" t="str">
        <f aca="false">IF(Q240="","",IF(Q240&gt;0,"Win",IF(Q240&lt;0,"Loss","Breakeven")))</f>
        <v/>
      </c>
      <c r="U240" s="31"/>
      <c r="V240" s="31"/>
      <c r="W240" s="31"/>
      <c r="X240" s="29"/>
      <c r="Y240" s="29"/>
      <c r="Z240" s="20" t="str">
        <f aca="false">IF(B240="","",TEXT(B240,"yyyy-mm"))</f>
        <v/>
      </c>
      <c r="AA240" s="26" t="str">
        <f aca="false">IF(Q240="","",SUM($Q$4:Q240))</f>
        <v/>
      </c>
      <c r="AB240" s="26" t="str">
        <f aca="false">IF(AA240="","",MAX($AA$4:AA240))</f>
        <v/>
      </c>
      <c r="AC240" s="26" t="str">
        <f aca="false">IF(AA240="","",AA240-AB240)</f>
        <v/>
      </c>
    </row>
    <row r="241" customFormat="false" ht="16.5" hidden="false" customHeight="true" outlineLevel="0" collapsed="false">
      <c r="A241" s="20" t="str">
        <f aca="false">IF(B241="","",ROW()-3)</f>
        <v/>
      </c>
      <c r="B241" s="30"/>
      <c r="C241" s="31"/>
      <c r="D241" s="31"/>
      <c r="E241" s="31"/>
      <c r="F241" s="31"/>
      <c r="G241" s="31"/>
      <c r="H241" s="32"/>
      <c r="I241" s="32"/>
      <c r="J241" s="32"/>
      <c r="K241" s="33"/>
      <c r="L241" s="34"/>
      <c r="M241" s="34"/>
      <c r="N241" s="32"/>
      <c r="O241" s="32"/>
      <c r="P241" s="26" t="str">
        <f aca="false">IF(OR(B241="",H241="",I241="",J241=""),"",IF(F241="Long",1,IF(F241="Short",-1,0))*(I241-H241)*J241*IF(K241="",1,K241))</f>
        <v/>
      </c>
      <c r="Q241" s="26" t="str">
        <f aca="false">IF(P241="","",P241-N(L241)-N(M241))</f>
        <v/>
      </c>
      <c r="R241" s="26" t="str">
        <f aca="false">IF(OR(B241="",H241="",N241="",J241=""),"",ABS(H241-N241)*J241*IF(K241="",1,K241))</f>
        <v/>
      </c>
      <c r="S241" s="27" t="str">
        <f aca="false">IF(OR(Q241="",R241=""),"",IF(R241=0,"",Q241/R241))</f>
        <v/>
      </c>
      <c r="T241" s="20" t="str">
        <f aca="false">IF(Q241="","",IF(Q241&gt;0,"Win",IF(Q241&lt;0,"Loss","Breakeven")))</f>
        <v/>
      </c>
      <c r="U241" s="31"/>
      <c r="V241" s="31"/>
      <c r="W241" s="31"/>
      <c r="X241" s="29"/>
      <c r="Y241" s="29"/>
      <c r="Z241" s="20" t="str">
        <f aca="false">IF(B241="","",TEXT(B241,"yyyy-mm"))</f>
        <v/>
      </c>
      <c r="AA241" s="26" t="str">
        <f aca="false">IF(Q241="","",SUM($Q$4:Q241))</f>
        <v/>
      </c>
      <c r="AB241" s="26" t="str">
        <f aca="false">IF(AA241="","",MAX($AA$4:AA241))</f>
        <v/>
      </c>
      <c r="AC241" s="26" t="str">
        <f aca="false">IF(AA241="","",AA241-AB241)</f>
        <v/>
      </c>
    </row>
    <row r="242" customFormat="false" ht="16.5" hidden="false" customHeight="true" outlineLevel="0" collapsed="false">
      <c r="A242" s="20" t="str">
        <f aca="false">IF(B242="","",ROW()-3)</f>
        <v/>
      </c>
      <c r="B242" s="30"/>
      <c r="C242" s="31"/>
      <c r="D242" s="31"/>
      <c r="E242" s="31"/>
      <c r="F242" s="31"/>
      <c r="G242" s="31"/>
      <c r="H242" s="32"/>
      <c r="I242" s="32"/>
      <c r="J242" s="32"/>
      <c r="K242" s="33"/>
      <c r="L242" s="34"/>
      <c r="M242" s="34"/>
      <c r="N242" s="32"/>
      <c r="O242" s="32"/>
      <c r="P242" s="26" t="str">
        <f aca="false">IF(OR(B242="",H242="",I242="",J242=""),"",IF(F242="Long",1,IF(F242="Short",-1,0))*(I242-H242)*J242*IF(K242="",1,K242))</f>
        <v/>
      </c>
      <c r="Q242" s="26" t="str">
        <f aca="false">IF(P242="","",P242-N(L242)-N(M242))</f>
        <v/>
      </c>
      <c r="R242" s="26" t="str">
        <f aca="false">IF(OR(B242="",H242="",N242="",J242=""),"",ABS(H242-N242)*J242*IF(K242="",1,K242))</f>
        <v/>
      </c>
      <c r="S242" s="27" t="str">
        <f aca="false">IF(OR(Q242="",R242=""),"",IF(R242=0,"",Q242/R242))</f>
        <v/>
      </c>
      <c r="T242" s="20" t="str">
        <f aca="false">IF(Q242="","",IF(Q242&gt;0,"Win",IF(Q242&lt;0,"Loss","Breakeven")))</f>
        <v/>
      </c>
      <c r="U242" s="31"/>
      <c r="V242" s="31"/>
      <c r="W242" s="31"/>
      <c r="X242" s="29"/>
      <c r="Y242" s="29"/>
      <c r="Z242" s="20" t="str">
        <f aca="false">IF(B242="","",TEXT(B242,"yyyy-mm"))</f>
        <v/>
      </c>
      <c r="AA242" s="26" t="str">
        <f aca="false">IF(Q242="","",SUM($Q$4:Q242))</f>
        <v/>
      </c>
      <c r="AB242" s="26" t="str">
        <f aca="false">IF(AA242="","",MAX($AA$4:AA242))</f>
        <v/>
      </c>
      <c r="AC242" s="26" t="str">
        <f aca="false">IF(AA242="","",AA242-AB242)</f>
        <v/>
      </c>
    </row>
    <row r="243" customFormat="false" ht="16.5" hidden="false" customHeight="true" outlineLevel="0" collapsed="false">
      <c r="A243" s="20" t="str">
        <f aca="false">IF(B243="","",ROW()-3)</f>
        <v/>
      </c>
      <c r="B243" s="30"/>
      <c r="C243" s="31"/>
      <c r="D243" s="31"/>
      <c r="E243" s="31"/>
      <c r="F243" s="31"/>
      <c r="G243" s="31"/>
      <c r="H243" s="32"/>
      <c r="I243" s="32"/>
      <c r="J243" s="32"/>
      <c r="K243" s="33"/>
      <c r="L243" s="34"/>
      <c r="M243" s="34"/>
      <c r="N243" s="32"/>
      <c r="O243" s="32"/>
      <c r="P243" s="26" t="str">
        <f aca="false">IF(OR(B243="",H243="",I243="",J243=""),"",IF(F243="Long",1,IF(F243="Short",-1,0))*(I243-H243)*J243*IF(K243="",1,K243))</f>
        <v/>
      </c>
      <c r="Q243" s="26" t="str">
        <f aca="false">IF(P243="","",P243-N(L243)-N(M243))</f>
        <v/>
      </c>
      <c r="R243" s="26" t="str">
        <f aca="false">IF(OR(B243="",H243="",N243="",J243=""),"",ABS(H243-N243)*J243*IF(K243="",1,K243))</f>
        <v/>
      </c>
      <c r="S243" s="27" t="str">
        <f aca="false">IF(OR(Q243="",R243=""),"",IF(R243=0,"",Q243/R243))</f>
        <v/>
      </c>
      <c r="T243" s="20" t="str">
        <f aca="false">IF(Q243="","",IF(Q243&gt;0,"Win",IF(Q243&lt;0,"Loss","Breakeven")))</f>
        <v/>
      </c>
      <c r="U243" s="31"/>
      <c r="V243" s="31"/>
      <c r="W243" s="31"/>
      <c r="X243" s="29"/>
      <c r="Y243" s="29"/>
      <c r="Z243" s="20" t="str">
        <f aca="false">IF(B243="","",TEXT(B243,"yyyy-mm"))</f>
        <v/>
      </c>
      <c r="AA243" s="26" t="str">
        <f aca="false">IF(Q243="","",SUM($Q$4:Q243))</f>
        <v/>
      </c>
      <c r="AB243" s="26" t="str">
        <f aca="false">IF(AA243="","",MAX($AA$4:AA243))</f>
        <v/>
      </c>
      <c r="AC243" s="26" t="str">
        <f aca="false">IF(AA243="","",AA243-AB243)</f>
        <v/>
      </c>
    </row>
    <row r="244" customFormat="false" ht="16.5" hidden="false" customHeight="true" outlineLevel="0" collapsed="false">
      <c r="A244" s="20" t="str">
        <f aca="false">IF(B244="","",ROW()-3)</f>
        <v/>
      </c>
      <c r="B244" s="30"/>
      <c r="C244" s="31"/>
      <c r="D244" s="31"/>
      <c r="E244" s="31"/>
      <c r="F244" s="31"/>
      <c r="G244" s="31"/>
      <c r="H244" s="32"/>
      <c r="I244" s="32"/>
      <c r="J244" s="32"/>
      <c r="K244" s="33"/>
      <c r="L244" s="34"/>
      <c r="M244" s="34"/>
      <c r="N244" s="32"/>
      <c r="O244" s="32"/>
      <c r="P244" s="26" t="str">
        <f aca="false">IF(OR(B244="",H244="",I244="",J244=""),"",IF(F244="Long",1,IF(F244="Short",-1,0))*(I244-H244)*J244*IF(K244="",1,K244))</f>
        <v/>
      </c>
      <c r="Q244" s="26" t="str">
        <f aca="false">IF(P244="","",P244-N(L244)-N(M244))</f>
        <v/>
      </c>
      <c r="R244" s="26" t="str">
        <f aca="false">IF(OR(B244="",H244="",N244="",J244=""),"",ABS(H244-N244)*J244*IF(K244="",1,K244))</f>
        <v/>
      </c>
      <c r="S244" s="27" t="str">
        <f aca="false">IF(OR(Q244="",R244=""),"",IF(R244=0,"",Q244/R244))</f>
        <v/>
      </c>
      <c r="T244" s="20" t="str">
        <f aca="false">IF(Q244="","",IF(Q244&gt;0,"Win",IF(Q244&lt;0,"Loss","Breakeven")))</f>
        <v/>
      </c>
      <c r="U244" s="31"/>
      <c r="V244" s="31"/>
      <c r="W244" s="31"/>
      <c r="X244" s="29"/>
      <c r="Y244" s="29"/>
      <c r="Z244" s="20" t="str">
        <f aca="false">IF(B244="","",TEXT(B244,"yyyy-mm"))</f>
        <v/>
      </c>
      <c r="AA244" s="26" t="str">
        <f aca="false">IF(Q244="","",SUM($Q$4:Q244))</f>
        <v/>
      </c>
      <c r="AB244" s="26" t="str">
        <f aca="false">IF(AA244="","",MAX($AA$4:AA244))</f>
        <v/>
      </c>
      <c r="AC244" s="26" t="str">
        <f aca="false">IF(AA244="","",AA244-AB244)</f>
        <v/>
      </c>
    </row>
    <row r="245" customFormat="false" ht="16.5" hidden="false" customHeight="true" outlineLevel="0" collapsed="false">
      <c r="A245" s="20" t="str">
        <f aca="false">IF(B245="","",ROW()-3)</f>
        <v/>
      </c>
      <c r="B245" s="30"/>
      <c r="C245" s="31"/>
      <c r="D245" s="31"/>
      <c r="E245" s="31"/>
      <c r="F245" s="31"/>
      <c r="G245" s="31"/>
      <c r="H245" s="32"/>
      <c r="I245" s="32"/>
      <c r="J245" s="32"/>
      <c r="K245" s="33"/>
      <c r="L245" s="34"/>
      <c r="M245" s="34"/>
      <c r="N245" s="32"/>
      <c r="O245" s="32"/>
      <c r="P245" s="26" t="str">
        <f aca="false">IF(OR(B245="",H245="",I245="",J245=""),"",IF(F245="Long",1,IF(F245="Short",-1,0))*(I245-H245)*J245*IF(K245="",1,K245))</f>
        <v/>
      </c>
      <c r="Q245" s="26" t="str">
        <f aca="false">IF(P245="","",P245-N(L245)-N(M245))</f>
        <v/>
      </c>
      <c r="R245" s="26" t="str">
        <f aca="false">IF(OR(B245="",H245="",N245="",J245=""),"",ABS(H245-N245)*J245*IF(K245="",1,K245))</f>
        <v/>
      </c>
      <c r="S245" s="27" t="str">
        <f aca="false">IF(OR(Q245="",R245=""),"",IF(R245=0,"",Q245/R245))</f>
        <v/>
      </c>
      <c r="T245" s="20" t="str">
        <f aca="false">IF(Q245="","",IF(Q245&gt;0,"Win",IF(Q245&lt;0,"Loss","Breakeven")))</f>
        <v/>
      </c>
      <c r="U245" s="31"/>
      <c r="V245" s="31"/>
      <c r="W245" s="31"/>
      <c r="X245" s="29"/>
      <c r="Y245" s="29"/>
      <c r="Z245" s="20" t="str">
        <f aca="false">IF(B245="","",TEXT(B245,"yyyy-mm"))</f>
        <v/>
      </c>
      <c r="AA245" s="26" t="str">
        <f aca="false">IF(Q245="","",SUM($Q$4:Q245))</f>
        <v/>
      </c>
      <c r="AB245" s="26" t="str">
        <f aca="false">IF(AA245="","",MAX($AA$4:AA245))</f>
        <v/>
      </c>
      <c r="AC245" s="26" t="str">
        <f aca="false">IF(AA245="","",AA245-AB245)</f>
        <v/>
      </c>
    </row>
    <row r="246" customFormat="false" ht="16.5" hidden="false" customHeight="true" outlineLevel="0" collapsed="false">
      <c r="A246" s="20" t="str">
        <f aca="false">IF(B246="","",ROW()-3)</f>
        <v/>
      </c>
      <c r="B246" s="30"/>
      <c r="C246" s="31"/>
      <c r="D246" s="31"/>
      <c r="E246" s="31"/>
      <c r="F246" s="31"/>
      <c r="G246" s="31"/>
      <c r="H246" s="32"/>
      <c r="I246" s="32"/>
      <c r="J246" s="32"/>
      <c r="K246" s="33"/>
      <c r="L246" s="34"/>
      <c r="M246" s="34"/>
      <c r="N246" s="32"/>
      <c r="O246" s="32"/>
      <c r="P246" s="26" t="str">
        <f aca="false">IF(OR(B246="",H246="",I246="",J246=""),"",IF(F246="Long",1,IF(F246="Short",-1,0))*(I246-H246)*J246*IF(K246="",1,K246))</f>
        <v/>
      </c>
      <c r="Q246" s="26" t="str">
        <f aca="false">IF(P246="","",P246-N(L246)-N(M246))</f>
        <v/>
      </c>
      <c r="R246" s="26" t="str">
        <f aca="false">IF(OR(B246="",H246="",N246="",J246=""),"",ABS(H246-N246)*J246*IF(K246="",1,K246))</f>
        <v/>
      </c>
      <c r="S246" s="27" t="str">
        <f aca="false">IF(OR(Q246="",R246=""),"",IF(R246=0,"",Q246/R246))</f>
        <v/>
      </c>
      <c r="T246" s="20" t="str">
        <f aca="false">IF(Q246="","",IF(Q246&gt;0,"Win",IF(Q246&lt;0,"Loss","Breakeven")))</f>
        <v/>
      </c>
      <c r="U246" s="31"/>
      <c r="V246" s="31"/>
      <c r="W246" s="31"/>
      <c r="X246" s="29"/>
      <c r="Y246" s="29"/>
      <c r="Z246" s="20" t="str">
        <f aca="false">IF(B246="","",TEXT(B246,"yyyy-mm"))</f>
        <v/>
      </c>
      <c r="AA246" s="26" t="str">
        <f aca="false">IF(Q246="","",SUM($Q$4:Q246))</f>
        <v/>
      </c>
      <c r="AB246" s="26" t="str">
        <f aca="false">IF(AA246="","",MAX($AA$4:AA246))</f>
        <v/>
      </c>
      <c r="AC246" s="26" t="str">
        <f aca="false">IF(AA246="","",AA246-AB246)</f>
        <v/>
      </c>
    </row>
    <row r="247" customFormat="false" ht="16.5" hidden="false" customHeight="true" outlineLevel="0" collapsed="false">
      <c r="A247" s="20" t="str">
        <f aca="false">IF(B247="","",ROW()-3)</f>
        <v/>
      </c>
      <c r="B247" s="30"/>
      <c r="C247" s="31"/>
      <c r="D247" s="31"/>
      <c r="E247" s="31"/>
      <c r="F247" s="31"/>
      <c r="G247" s="31"/>
      <c r="H247" s="32"/>
      <c r="I247" s="32"/>
      <c r="J247" s="32"/>
      <c r="K247" s="33"/>
      <c r="L247" s="34"/>
      <c r="M247" s="34"/>
      <c r="N247" s="32"/>
      <c r="O247" s="32"/>
      <c r="P247" s="26" t="str">
        <f aca="false">IF(OR(B247="",H247="",I247="",J247=""),"",IF(F247="Long",1,IF(F247="Short",-1,0))*(I247-H247)*J247*IF(K247="",1,K247))</f>
        <v/>
      </c>
      <c r="Q247" s="26" t="str">
        <f aca="false">IF(P247="","",P247-N(L247)-N(M247))</f>
        <v/>
      </c>
      <c r="R247" s="26" t="str">
        <f aca="false">IF(OR(B247="",H247="",N247="",J247=""),"",ABS(H247-N247)*J247*IF(K247="",1,K247))</f>
        <v/>
      </c>
      <c r="S247" s="27" t="str">
        <f aca="false">IF(OR(Q247="",R247=""),"",IF(R247=0,"",Q247/R247))</f>
        <v/>
      </c>
      <c r="T247" s="20" t="str">
        <f aca="false">IF(Q247="","",IF(Q247&gt;0,"Win",IF(Q247&lt;0,"Loss","Breakeven")))</f>
        <v/>
      </c>
      <c r="U247" s="31"/>
      <c r="V247" s="31"/>
      <c r="W247" s="31"/>
      <c r="X247" s="29"/>
      <c r="Y247" s="29"/>
      <c r="Z247" s="20" t="str">
        <f aca="false">IF(B247="","",TEXT(B247,"yyyy-mm"))</f>
        <v/>
      </c>
      <c r="AA247" s="26" t="str">
        <f aca="false">IF(Q247="","",SUM($Q$4:Q247))</f>
        <v/>
      </c>
      <c r="AB247" s="26" t="str">
        <f aca="false">IF(AA247="","",MAX($AA$4:AA247))</f>
        <v/>
      </c>
      <c r="AC247" s="26" t="str">
        <f aca="false">IF(AA247="","",AA247-AB247)</f>
        <v/>
      </c>
    </row>
    <row r="248" customFormat="false" ht="16.5" hidden="false" customHeight="true" outlineLevel="0" collapsed="false">
      <c r="A248" s="20" t="str">
        <f aca="false">IF(B248="","",ROW()-3)</f>
        <v/>
      </c>
      <c r="B248" s="30"/>
      <c r="C248" s="31"/>
      <c r="D248" s="31"/>
      <c r="E248" s="31"/>
      <c r="F248" s="31"/>
      <c r="G248" s="31"/>
      <c r="H248" s="32"/>
      <c r="I248" s="32"/>
      <c r="J248" s="32"/>
      <c r="K248" s="33"/>
      <c r="L248" s="34"/>
      <c r="M248" s="34"/>
      <c r="N248" s="32"/>
      <c r="O248" s="32"/>
      <c r="P248" s="26" t="str">
        <f aca="false">IF(OR(B248="",H248="",I248="",J248=""),"",IF(F248="Long",1,IF(F248="Short",-1,0))*(I248-H248)*J248*IF(K248="",1,K248))</f>
        <v/>
      </c>
      <c r="Q248" s="26" t="str">
        <f aca="false">IF(P248="","",P248-N(L248)-N(M248))</f>
        <v/>
      </c>
      <c r="R248" s="26" t="str">
        <f aca="false">IF(OR(B248="",H248="",N248="",J248=""),"",ABS(H248-N248)*J248*IF(K248="",1,K248))</f>
        <v/>
      </c>
      <c r="S248" s="27" t="str">
        <f aca="false">IF(OR(Q248="",R248=""),"",IF(R248=0,"",Q248/R248))</f>
        <v/>
      </c>
      <c r="T248" s="20" t="str">
        <f aca="false">IF(Q248="","",IF(Q248&gt;0,"Win",IF(Q248&lt;0,"Loss","Breakeven")))</f>
        <v/>
      </c>
      <c r="U248" s="31"/>
      <c r="V248" s="31"/>
      <c r="W248" s="31"/>
      <c r="X248" s="29"/>
      <c r="Y248" s="29"/>
      <c r="Z248" s="20" t="str">
        <f aca="false">IF(B248="","",TEXT(B248,"yyyy-mm"))</f>
        <v/>
      </c>
      <c r="AA248" s="26" t="str">
        <f aca="false">IF(Q248="","",SUM($Q$4:Q248))</f>
        <v/>
      </c>
      <c r="AB248" s="26" t="str">
        <f aca="false">IF(AA248="","",MAX($AA$4:AA248))</f>
        <v/>
      </c>
      <c r="AC248" s="26" t="str">
        <f aca="false">IF(AA248="","",AA248-AB248)</f>
        <v/>
      </c>
    </row>
    <row r="249" customFormat="false" ht="16.5" hidden="false" customHeight="true" outlineLevel="0" collapsed="false">
      <c r="A249" s="20" t="str">
        <f aca="false">IF(B249="","",ROW()-3)</f>
        <v/>
      </c>
      <c r="B249" s="30"/>
      <c r="C249" s="31"/>
      <c r="D249" s="31"/>
      <c r="E249" s="31"/>
      <c r="F249" s="31"/>
      <c r="G249" s="31"/>
      <c r="H249" s="32"/>
      <c r="I249" s="32"/>
      <c r="J249" s="32"/>
      <c r="K249" s="33"/>
      <c r="L249" s="34"/>
      <c r="M249" s="34"/>
      <c r="N249" s="32"/>
      <c r="O249" s="32"/>
      <c r="P249" s="26" t="str">
        <f aca="false">IF(OR(B249="",H249="",I249="",J249=""),"",IF(F249="Long",1,IF(F249="Short",-1,0))*(I249-H249)*J249*IF(K249="",1,K249))</f>
        <v/>
      </c>
      <c r="Q249" s="26" t="str">
        <f aca="false">IF(P249="","",P249-N(L249)-N(M249))</f>
        <v/>
      </c>
      <c r="R249" s="26" t="str">
        <f aca="false">IF(OR(B249="",H249="",N249="",J249=""),"",ABS(H249-N249)*J249*IF(K249="",1,K249))</f>
        <v/>
      </c>
      <c r="S249" s="27" t="str">
        <f aca="false">IF(OR(Q249="",R249=""),"",IF(R249=0,"",Q249/R249))</f>
        <v/>
      </c>
      <c r="T249" s="20" t="str">
        <f aca="false">IF(Q249="","",IF(Q249&gt;0,"Win",IF(Q249&lt;0,"Loss","Breakeven")))</f>
        <v/>
      </c>
      <c r="U249" s="31"/>
      <c r="V249" s="31"/>
      <c r="W249" s="31"/>
      <c r="X249" s="29"/>
      <c r="Y249" s="29"/>
      <c r="Z249" s="20" t="str">
        <f aca="false">IF(B249="","",TEXT(B249,"yyyy-mm"))</f>
        <v/>
      </c>
      <c r="AA249" s="26" t="str">
        <f aca="false">IF(Q249="","",SUM($Q$4:Q249))</f>
        <v/>
      </c>
      <c r="AB249" s="26" t="str">
        <f aca="false">IF(AA249="","",MAX($AA$4:AA249))</f>
        <v/>
      </c>
      <c r="AC249" s="26" t="str">
        <f aca="false">IF(AA249="","",AA249-AB249)</f>
        <v/>
      </c>
    </row>
    <row r="250" customFormat="false" ht="16.5" hidden="false" customHeight="true" outlineLevel="0" collapsed="false">
      <c r="A250" s="20" t="str">
        <f aca="false">IF(B250="","",ROW()-3)</f>
        <v/>
      </c>
      <c r="B250" s="30"/>
      <c r="C250" s="31"/>
      <c r="D250" s="31"/>
      <c r="E250" s="31"/>
      <c r="F250" s="31"/>
      <c r="G250" s="31"/>
      <c r="H250" s="32"/>
      <c r="I250" s="32"/>
      <c r="J250" s="32"/>
      <c r="K250" s="33"/>
      <c r="L250" s="34"/>
      <c r="M250" s="34"/>
      <c r="N250" s="32"/>
      <c r="O250" s="32"/>
      <c r="P250" s="26" t="str">
        <f aca="false">IF(OR(B250="",H250="",I250="",J250=""),"",IF(F250="Long",1,IF(F250="Short",-1,0))*(I250-H250)*J250*IF(K250="",1,K250))</f>
        <v/>
      </c>
      <c r="Q250" s="26" t="str">
        <f aca="false">IF(P250="","",P250-N(L250)-N(M250))</f>
        <v/>
      </c>
      <c r="R250" s="26" t="str">
        <f aca="false">IF(OR(B250="",H250="",N250="",J250=""),"",ABS(H250-N250)*J250*IF(K250="",1,K250))</f>
        <v/>
      </c>
      <c r="S250" s="27" t="str">
        <f aca="false">IF(OR(Q250="",R250=""),"",IF(R250=0,"",Q250/R250))</f>
        <v/>
      </c>
      <c r="T250" s="20" t="str">
        <f aca="false">IF(Q250="","",IF(Q250&gt;0,"Win",IF(Q250&lt;0,"Loss","Breakeven")))</f>
        <v/>
      </c>
      <c r="U250" s="31"/>
      <c r="V250" s="31"/>
      <c r="W250" s="31"/>
      <c r="X250" s="29"/>
      <c r="Y250" s="29"/>
      <c r="Z250" s="20" t="str">
        <f aca="false">IF(B250="","",TEXT(B250,"yyyy-mm"))</f>
        <v/>
      </c>
      <c r="AA250" s="26" t="str">
        <f aca="false">IF(Q250="","",SUM($Q$4:Q250))</f>
        <v/>
      </c>
      <c r="AB250" s="26" t="str">
        <f aca="false">IF(AA250="","",MAX($AA$4:AA250))</f>
        <v/>
      </c>
      <c r="AC250" s="26" t="str">
        <f aca="false">IF(AA250="","",AA250-AB250)</f>
        <v/>
      </c>
    </row>
    <row r="251" customFormat="false" ht="16.5" hidden="false" customHeight="true" outlineLevel="0" collapsed="false">
      <c r="A251" s="20" t="str">
        <f aca="false">IF(B251="","",ROW()-3)</f>
        <v/>
      </c>
      <c r="B251" s="30"/>
      <c r="C251" s="31"/>
      <c r="D251" s="31"/>
      <c r="E251" s="31"/>
      <c r="F251" s="31"/>
      <c r="G251" s="31"/>
      <c r="H251" s="32"/>
      <c r="I251" s="32"/>
      <c r="J251" s="32"/>
      <c r="K251" s="33"/>
      <c r="L251" s="34"/>
      <c r="M251" s="34"/>
      <c r="N251" s="32"/>
      <c r="O251" s="32"/>
      <c r="P251" s="26" t="str">
        <f aca="false">IF(OR(B251="",H251="",I251="",J251=""),"",IF(F251="Long",1,IF(F251="Short",-1,0))*(I251-H251)*J251*IF(K251="",1,K251))</f>
        <v/>
      </c>
      <c r="Q251" s="26" t="str">
        <f aca="false">IF(P251="","",P251-N(L251)-N(M251))</f>
        <v/>
      </c>
      <c r="R251" s="26" t="str">
        <f aca="false">IF(OR(B251="",H251="",N251="",J251=""),"",ABS(H251-N251)*J251*IF(K251="",1,K251))</f>
        <v/>
      </c>
      <c r="S251" s="27" t="str">
        <f aca="false">IF(OR(Q251="",R251=""),"",IF(R251=0,"",Q251/R251))</f>
        <v/>
      </c>
      <c r="T251" s="20" t="str">
        <f aca="false">IF(Q251="","",IF(Q251&gt;0,"Win",IF(Q251&lt;0,"Loss","Breakeven")))</f>
        <v/>
      </c>
      <c r="U251" s="31"/>
      <c r="V251" s="31"/>
      <c r="W251" s="31"/>
      <c r="X251" s="29"/>
      <c r="Y251" s="29"/>
      <c r="Z251" s="20" t="str">
        <f aca="false">IF(B251="","",TEXT(B251,"yyyy-mm"))</f>
        <v/>
      </c>
      <c r="AA251" s="26" t="str">
        <f aca="false">IF(Q251="","",SUM($Q$4:Q251))</f>
        <v/>
      </c>
      <c r="AB251" s="26" t="str">
        <f aca="false">IF(AA251="","",MAX($AA$4:AA251))</f>
        <v/>
      </c>
      <c r="AC251" s="26" t="str">
        <f aca="false">IF(AA251="","",AA251-AB251)</f>
        <v/>
      </c>
    </row>
    <row r="252" customFormat="false" ht="16.5" hidden="false" customHeight="true" outlineLevel="0" collapsed="false">
      <c r="A252" s="20" t="str">
        <f aca="false">IF(B252="","",ROW()-3)</f>
        <v/>
      </c>
      <c r="B252" s="30"/>
      <c r="C252" s="31"/>
      <c r="D252" s="31"/>
      <c r="E252" s="31"/>
      <c r="F252" s="31"/>
      <c r="G252" s="31"/>
      <c r="H252" s="32"/>
      <c r="I252" s="32"/>
      <c r="J252" s="32"/>
      <c r="K252" s="33"/>
      <c r="L252" s="34"/>
      <c r="M252" s="34"/>
      <c r="N252" s="32"/>
      <c r="O252" s="32"/>
      <c r="P252" s="26" t="str">
        <f aca="false">IF(OR(B252="",H252="",I252="",J252=""),"",IF(F252="Long",1,IF(F252="Short",-1,0))*(I252-H252)*J252*IF(K252="",1,K252))</f>
        <v/>
      </c>
      <c r="Q252" s="26" t="str">
        <f aca="false">IF(P252="","",P252-N(L252)-N(M252))</f>
        <v/>
      </c>
      <c r="R252" s="26" t="str">
        <f aca="false">IF(OR(B252="",H252="",N252="",J252=""),"",ABS(H252-N252)*J252*IF(K252="",1,K252))</f>
        <v/>
      </c>
      <c r="S252" s="27" t="str">
        <f aca="false">IF(OR(Q252="",R252=""),"",IF(R252=0,"",Q252/R252))</f>
        <v/>
      </c>
      <c r="T252" s="20" t="str">
        <f aca="false">IF(Q252="","",IF(Q252&gt;0,"Win",IF(Q252&lt;0,"Loss","Breakeven")))</f>
        <v/>
      </c>
      <c r="U252" s="31"/>
      <c r="V252" s="31"/>
      <c r="W252" s="31"/>
      <c r="X252" s="29"/>
      <c r="Y252" s="29"/>
      <c r="Z252" s="20" t="str">
        <f aca="false">IF(B252="","",TEXT(B252,"yyyy-mm"))</f>
        <v/>
      </c>
      <c r="AA252" s="26" t="str">
        <f aca="false">IF(Q252="","",SUM($Q$4:Q252))</f>
        <v/>
      </c>
      <c r="AB252" s="26" t="str">
        <f aca="false">IF(AA252="","",MAX($AA$4:AA252))</f>
        <v/>
      </c>
      <c r="AC252" s="26" t="str">
        <f aca="false">IF(AA252="","",AA252-AB252)</f>
        <v/>
      </c>
    </row>
    <row r="253" customFormat="false" ht="16.5" hidden="false" customHeight="true" outlineLevel="0" collapsed="false">
      <c r="A253" s="20" t="str">
        <f aca="false">IF(B253="","",ROW()-3)</f>
        <v/>
      </c>
      <c r="B253" s="30"/>
      <c r="C253" s="31"/>
      <c r="D253" s="31"/>
      <c r="E253" s="31"/>
      <c r="F253" s="31"/>
      <c r="G253" s="31"/>
      <c r="H253" s="32"/>
      <c r="I253" s="32"/>
      <c r="J253" s="32"/>
      <c r="K253" s="33"/>
      <c r="L253" s="34"/>
      <c r="M253" s="34"/>
      <c r="N253" s="32"/>
      <c r="O253" s="32"/>
      <c r="P253" s="26" t="str">
        <f aca="false">IF(OR(B253="",H253="",I253="",J253=""),"",IF(F253="Long",1,IF(F253="Short",-1,0))*(I253-H253)*J253*IF(K253="",1,K253))</f>
        <v/>
      </c>
      <c r="Q253" s="26" t="str">
        <f aca="false">IF(P253="","",P253-N(L253)-N(M253))</f>
        <v/>
      </c>
      <c r="R253" s="26" t="str">
        <f aca="false">IF(OR(B253="",H253="",N253="",J253=""),"",ABS(H253-N253)*J253*IF(K253="",1,K253))</f>
        <v/>
      </c>
      <c r="S253" s="27" t="str">
        <f aca="false">IF(OR(Q253="",R253=""),"",IF(R253=0,"",Q253/R253))</f>
        <v/>
      </c>
      <c r="T253" s="20" t="str">
        <f aca="false">IF(Q253="","",IF(Q253&gt;0,"Win",IF(Q253&lt;0,"Loss","Breakeven")))</f>
        <v/>
      </c>
      <c r="U253" s="31"/>
      <c r="V253" s="31"/>
      <c r="W253" s="31"/>
      <c r="X253" s="29"/>
      <c r="Y253" s="29"/>
      <c r="Z253" s="20" t="str">
        <f aca="false">IF(B253="","",TEXT(B253,"yyyy-mm"))</f>
        <v/>
      </c>
      <c r="AA253" s="26" t="str">
        <f aca="false">IF(Q253="","",SUM($Q$4:Q253))</f>
        <v/>
      </c>
      <c r="AB253" s="26" t="str">
        <f aca="false">IF(AA253="","",MAX($AA$4:AA253))</f>
        <v/>
      </c>
      <c r="AC253" s="26" t="str">
        <f aca="false">IF(AA253="","",AA253-AB253)</f>
        <v/>
      </c>
    </row>
    <row r="254" customFormat="false" ht="16.5" hidden="false" customHeight="true" outlineLevel="0" collapsed="false">
      <c r="A254" s="20" t="str">
        <f aca="false">IF(B254="","",ROW()-3)</f>
        <v/>
      </c>
      <c r="B254" s="30"/>
      <c r="C254" s="31"/>
      <c r="D254" s="31"/>
      <c r="E254" s="31"/>
      <c r="F254" s="31"/>
      <c r="G254" s="31"/>
      <c r="H254" s="32"/>
      <c r="I254" s="32"/>
      <c r="J254" s="32"/>
      <c r="K254" s="33"/>
      <c r="L254" s="34"/>
      <c r="M254" s="34"/>
      <c r="N254" s="32"/>
      <c r="O254" s="32"/>
      <c r="P254" s="26" t="str">
        <f aca="false">IF(OR(B254="",H254="",I254="",J254=""),"",IF(F254="Long",1,IF(F254="Short",-1,0))*(I254-H254)*J254*IF(K254="",1,K254))</f>
        <v/>
      </c>
      <c r="Q254" s="26" t="str">
        <f aca="false">IF(P254="","",P254-N(L254)-N(M254))</f>
        <v/>
      </c>
      <c r="R254" s="26" t="str">
        <f aca="false">IF(OR(B254="",H254="",N254="",J254=""),"",ABS(H254-N254)*J254*IF(K254="",1,K254))</f>
        <v/>
      </c>
      <c r="S254" s="27" t="str">
        <f aca="false">IF(OR(Q254="",R254=""),"",IF(R254=0,"",Q254/R254))</f>
        <v/>
      </c>
      <c r="T254" s="20" t="str">
        <f aca="false">IF(Q254="","",IF(Q254&gt;0,"Win",IF(Q254&lt;0,"Loss","Breakeven")))</f>
        <v/>
      </c>
      <c r="U254" s="31"/>
      <c r="V254" s="31"/>
      <c r="W254" s="31"/>
      <c r="X254" s="29"/>
      <c r="Y254" s="29"/>
      <c r="Z254" s="20" t="str">
        <f aca="false">IF(B254="","",TEXT(B254,"yyyy-mm"))</f>
        <v/>
      </c>
      <c r="AA254" s="26" t="str">
        <f aca="false">IF(Q254="","",SUM($Q$4:Q254))</f>
        <v/>
      </c>
      <c r="AB254" s="26" t="str">
        <f aca="false">IF(AA254="","",MAX($AA$4:AA254))</f>
        <v/>
      </c>
      <c r="AC254" s="26" t="str">
        <f aca="false">IF(AA254="","",AA254-AB254)</f>
        <v/>
      </c>
    </row>
    <row r="255" customFormat="false" ht="16.5" hidden="false" customHeight="true" outlineLevel="0" collapsed="false">
      <c r="A255" s="20" t="str">
        <f aca="false">IF(B255="","",ROW()-3)</f>
        <v/>
      </c>
      <c r="B255" s="30"/>
      <c r="C255" s="31"/>
      <c r="D255" s="31"/>
      <c r="E255" s="31"/>
      <c r="F255" s="31"/>
      <c r="G255" s="31"/>
      <c r="H255" s="32"/>
      <c r="I255" s="32"/>
      <c r="J255" s="32"/>
      <c r="K255" s="33"/>
      <c r="L255" s="34"/>
      <c r="M255" s="34"/>
      <c r="N255" s="32"/>
      <c r="O255" s="32"/>
      <c r="P255" s="26" t="str">
        <f aca="false">IF(OR(B255="",H255="",I255="",J255=""),"",IF(F255="Long",1,IF(F255="Short",-1,0))*(I255-H255)*J255*IF(K255="",1,K255))</f>
        <v/>
      </c>
      <c r="Q255" s="26" t="str">
        <f aca="false">IF(P255="","",P255-N(L255)-N(M255))</f>
        <v/>
      </c>
      <c r="R255" s="26" t="str">
        <f aca="false">IF(OR(B255="",H255="",N255="",J255=""),"",ABS(H255-N255)*J255*IF(K255="",1,K255))</f>
        <v/>
      </c>
      <c r="S255" s="27" t="str">
        <f aca="false">IF(OR(Q255="",R255=""),"",IF(R255=0,"",Q255/R255))</f>
        <v/>
      </c>
      <c r="T255" s="20" t="str">
        <f aca="false">IF(Q255="","",IF(Q255&gt;0,"Win",IF(Q255&lt;0,"Loss","Breakeven")))</f>
        <v/>
      </c>
      <c r="U255" s="31"/>
      <c r="V255" s="31"/>
      <c r="W255" s="31"/>
      <c r="X255" s="29"/>
      <c r="Y255" s="29"/>
      <c r="Z255" s="20" t="str">
        <f aca="false">IF(B255="","",TEXT(B255,"yyyy-mm"))</f>
        <v/>
      </c>
      <c r="AA255" s="26" t="str">
        <f aca="false">IF(Q255="","",SUM($Q$4:Q255))</f>
        <v/>
      </c>
      <c r="AB255" s="26" t="str">
        <f aca="false">IF(AA255="","",MAX($AA$4:AA255))</f>
        <v/>
      </c>
      <c r="AC255" s="26" t="str">
        <f aca="false">IF(AA255="","",AA255-AB255)</f>
        <v/>
      </c>
    </row>
    <row r="256" customFormat="false" ht="16.5" hidden="false" customHeight="true" outlineLevel="0" collapsed="false">
      <c r="A256" s="20" t="str">
        <f aca="false">IF(B256="","",ROW()-3)</f>
        <v/>
      </c>
      <c r="B256" s="30"/>
      <c r="C256" s="31"/>
      <c r="D256" s="31"/>
      <c r="E256" s="31"/>
      <c r="F256" s="31"/>
      <c r="G256" s="31"/>
      <c r="H256" s="32"/>
      <c r="I256" s="32"/>
      <c r="J256" s="32"/>
      <c r="K256" s="33"/>
      <c r="L256" s="34"/>
      <c r="M256" s="34"/>
      <c r="N256" s="32"/>
      <c r="O256" s="32"/>
      <c r="P256" s="26" t="str">
        <f aca="false">IF(OR(B256="",H256="",I256="",J256=""),"",IF(F256="Long",1,IF(F256="Short",-1,0))*(I256-H256)*J256*IF(K256="",1,K256))</f>
        <v/>
      </c>
      <c r="Q256" s="26" t="str">
        <f aca="false">IF(P256="","",P256-N(L256)-N(M256))</f>
        <v/>
      </c>
      <c r="R256" s="26" t="str">
        <f aca="false">IF(OR(B256="",H256="",N256="",J256=""),"",ABS(H256-N256)*J256*IF(K256="",1,K256))</f>
        <v/>
      </c>
      <c r="S256" s="27" t="str">
        <f aca="false">IF(OR(Q256="",R256=""),"",IF(R256=0,"",Q256/R256))</f>
        <v/>
      </c>
      <c r="T256" s="20" t="str">
        <f aca="false">IF(Q256="","",IF(Q256&gt;0,"Win",IF(Q256&lt;0,"Loss","Breakeven")))</f>
        <v/>
      </c>
      <c r="U256" s="31"/>
      <c r="V256" s="31"/>
      <c r="W256" s="31"/>
      <c r="X256" s="29"/>
      <c r="Y256" s="29"/>
      <c r="Z256" s="20" t="str">
        <f aca="false">IF(B256="","",TEXT(B256,"yyyy-mm"))</f>
        <v/>
      </c>
      <c r="AA256" s="26" t="str">
        <f aca="false">IF(Q256="","",SUM($Q$4:Q256))</f>
        <v/>
      </c>
      <c r="AB256" s="26" t="str">
        <f aca="false">IF(AA256="","",MAX($AA$4:AA256))</f>
        <v/>
      </c>
      <c r="AC256" s="26" t="str">
        <f aca="false">IF(AA256="","",AA256-AB256)</f>
        <v/>
      </c>
    </row>
    <row r="257" customFormat="false" ht="16.5" hidden="false" customHeight="true" outlineLevel="0" collapsed="false">
      <c r="A257" s="20" t="str">
        <f aca="false">IF(B257="","",ROW()-3)</f>
        <v/>
      </c>
      <c r="B257" s="30"/>
      <c r="C257" s="31"/>
      <c r="D257" s="31"/>
      <c r="E257" s="31"/>
      <c r="F257" s="31"/>
      <c r="G257" s="31"/>
      <c r="H257" s="32"/>
      <c r="I257" s="32"/>
      <c r="J257" s="32"/>
      <c r="K257" s="33"/>
      <c r="L257" s="34"/>
      <c r="M257" s="34"/>
      <c r="N257" s="32"/>
      <c r="O257" s="32"/>
      <c r="P257" s="26" t="str">
        <f aca="false">IF(OR(B257="",H257="",I257="",J257=""),"",IF(F257="Long",1,IF(F257="Short",-1,0))*(I257-H257)*J257*IF(K257="",1,K257))</f>
        <v/>
      </c>
      <c r="Q257" s="26" t="str">
        <f aca="false">IF(P257="","",P257-N(L257)-N(M257))</f>
        <v/>
      </c>
      <c r="R257" s="26" t="str">
        <f aca="false">IF(OR(B257="",H257="",N257="",J257=""),"",ABS(H257-N257)*J257*IF(K257="",1,K257))</f>
        <v/>
      </c>
      <c r="S257" s="27" t="str">
        <f aca="false">IF(OR(Q257="",R257=""),"",IF(R257=0,"",Q257/R257))</f>
        <v/>
      </c>
      <c r="T257" s="20" t="str">
        <f aca="false">IF(Q257="","",IF(Q257&gt;0,"Win",IF(Q257&lt;0,"Loss","Breakeven")))</f>
        <v/>
      </c>
      <c r="U257" s="31"/>
      <c r="V257" s="31"/>
      <c r="W257" s="31"/>
      <c r="X257" s="29"/>
      <c r="Y257" s="29"/>
      <c r="Z257" s="20" t="str">
        <f aca="false">IF(B257="","",TEXT(B257,"yyyy-mm"))</f>
        <v/>
      </c>
      <c r="AA257" s="26" t="str">
        <f aca="false">IF(Q257="","",SUM($Q$4:Q257))</f>
        <v/>
      </c>
      <c r="AB257" s="26" t="str">
        <f aca="false">IF(AA257="","",MAX($AA$4:AA257))</f>
        <v/>
      </c>
      <c r="AC257" s="26" t="str">
        <f aca="false">IF(AA257="","",AA257-AB257)</f>
        <v/>
      </c>
    </row>
    <row r="258" customFormat="false" ht="16.5" hidden="false" customHeight="true" outlineLevel="0" collapsed="false">
      <c r="A258" s="20" t="str">
        <f aca="false">IF(B258="","",ROW()-3)</f>
        <v/>
      </c>
      <c r="B258" s="30"/>
      <c r="C258" s="31"/>
      <c r="D258" s="31"/>
      <c r="E258" s="31"/>
      <c r="F258" s="31"/>
      <c r="G258" s="31"/>
      <c r="H258" s="32"/>
      <c r="I258" s="32"/>
      <c r="J258" s="32"/>
      <c r="K258" s="33"/>
      <c r="L258" s="34"/>
      <c r="M258" s="34"/>
      <c r="N258" s="32"/>
      <c r="O258" s="32"/>
      <c r="P258" s="26" t="str">
        <f aca="false">IF(OR(B258="",H258="",I258="",J258=""),"",IF(F258="Long",1,IF(F258="Short",-1,0))*(I258-H258)*J258*IF(K258="",1,K258))</f>
        <v/>
      </c>
      <c r="Q258" s="26" t="str">
        <f aca="false">IF(P258="","",P258-N(L258)-N(M258))</f>
        <v/>
      </c>
      <c r="R258" s="26" t="str">
        <f aca="false">IF(OR(B258="",H258="",N258="",J258=""),"",ABS(H258-N258)*J258*IF(K258="",1,K258))</f>
        <v/>
      </c>
      <c r="S258" s="27" t="str">
        <f aca="false">IF(OR(Q258="",R258=""),"",IF(R258=0,"",Q258/R258))</f>
        <v/>
      </c>
      <c r="T258" s="20" t="str">
        <f aca="false">IF(Q258="","",IF(Q258&gt;0,"Win",IF(Q258&lt;0,"Loss","Breakeven")))</f>
        <v/>
      </c>
      <c r="U258" s="31"/>
      <c r="V258" s="31"/>
      <c r="W258" s="31"/>
      <c r="X258" s="29"/>
      <c r="Y258" s="29"/>
      <c r="Z258" s="20" t="str">
        <f aca="false">IF(B258="","",TEXT(B258,"yyyy-mm"))</f>
        <v/>
      </c>
      <c r="AA258" s="26" t="str">
        <f aca="false">IF(Q258="","",SUM($Q$4:Q258))</f>
        <v/>
      </c>
      <c r="AB258" s="26" t="str">
        <f aca="false">IF(AA258="","",MAX($AA$4:AA258))</f>
        <v/>
      </c>
      <c r="AC258" s="26" t="str">
        <f aca="false">IF(AA258="","",AA258-AB258)</f>
        <v/>
      </c>
    </row>
    <row r="259" customFormat="false" ht="16.5" hidden="false" customHeight="true" outlineLevel="0" collapsed="false">
      <c r="A259" s="20" t="str">
        <f aca="false">IF(B259="","",ROW()-3)</f>
        <v/>
      </c>
      <c r="B259" s="30"/>
      <c r="C259" s="31"/>
      <c r="D259" s="31"/>
      <c r="E259" s="31"/>
      <c r="F259" s="31"/>
      <c r="G259" s="31"/>
      <c r="H259" s="32"/>
      <c r="I259" s="32"/>
      <c r="J259" s="32"/>
      <c r="K259" s="33"/>
      <c r="L259" s="34"/>
      <c r="M259" s="34"/>
      <c r="N259" s="32"/>
      <c r="O259" s="32"/>
      <c r="P259" s="26" t="str">
        <f aca="false">IF(OR(B259="",H259="",I259="",J259=""),"",IF(F259="Long",1,IF(F259="Short",-1,0))*(I259-H259)*J259*IF(K259="",1,K259))</f>
        <v/>
      </c>
      <c r="Q259" s="26" t="str">
        <f aca="false">IF(P259="","",P259-N(L259)-N(M259))</f>
        <v/>
      </c>
      <c r="R259" s="26" t="str">
        <f aca="false">IF(OR(B259="",H259="",N259="",J259=""),"",ABS(H259-N259)*J259*IF(K259="",1,K259))</f>
        <v/>
      </c>
      <c r="S259" s="27" t="str">
        <f aca="false">IF(OR(Q259="",R259=""),"",IF(R259=0,"",Q259/R259))</f>
        <v/>
      </c>
      <c r="T259" s="20" t="str">
        <f aca="false">IF(Q259="","",IF(Q259&gt;0,"Win",IF(Q259&lt;0,"Loss","Breakeven")))</f>
        <v/>
      </c>
      <c r="U259" s="31"/>
      <c r="V259" s="31"/>
      <c r="W259" s="31"/>
      <c r="X259" s="29"/>
      <c r="Y259" s="29"/>
      <c r="Z259" s="20" t="str">
        <f aca="false">IF(B259="","",TEXT(B259,"yyyy-mm"))</f>
        <v/>
      </c>
      <c r="AA259" s="26" t="str">
        <f aca="false">IF(Q259="","",SUM($Q$4:Q259))</f>
        <v/>
      </c>
      <c r="AB259" s="26" t="str">
        <f aca="false">IF(AA259="","",MAX($AA$4:AA259))</f>
        <v/>
      </c>
      <c r="AC259" s="26" t="str">
        <f aca="false">IF(AA259="","",AA259-AB259)</f>
        <v/>
      </c>
    </row>
    <row r="260" customFormat="false" ht="16.5" hidden="false" customHeight="true" outlineLevel="0" collapsed="false">
      <c r="A260" s="20" t="str">
        <f aca="false">IF(B260="","",ROW()-3)</f>
        <v/>
      </c>
      <c r="B260" s="30"/>
      <c r="C260" s="31"/>
      <c r="D260" s="31"/>
      <c r="E260" s="31"/>
      <c r="F260" s="31"/>
      <c r="G260" s="31"/>
      <c r="H260" s="32"/>
      <c r="I260" s="32"/>
      <c r="J260" s="32"/>
      <c r="K260" s="33"/>
      <c r="L260" s="34"/>
      <c r="M260" s="34"/>
      <c r="N260" s="32"/>
      <c r="O260" s="32"/>
      <c r="P260" s="26" t="str">
        <f aca="false">IF(OR(B260="",H260="",I260="",J260=""),"",IF(F260="Long",1,IF(F260="Short",-1,0))*(I260-H260)*J260*IF(K260="",1,K260))</f>
        <v/>
      </c>
      <c r="Q260" s="26" t="str">
        <f aca="false">IF(P260="","",P260-N(L260)-N(M260))</f>
        <v/>
      </c>
      <c r="R260" s="26" t="str">
        <f aca="false">IF(OR(B260="",H260="",N260="",J260=""),"",ABS(H260-N260)*J260*IF(K260="",1,K260))</f>
        <v/>
      </c>
      <c r="S260" s="27" t="str">
        <f aca="false">IF(OR(Q260="",R260=""),"",IF(R260=0,"",Q260/R260))</f>
        <v/>
      </c>
      <c r="T260" s="20" t="str">
        <f aca="false">IF(Q260="","",IF(Q260&gt;0,"Win",IF(Q260&lt;0,"Loss","Breakeven")))</f>
        <v/>
      </c>
      <c r="U260" s="31"/>
      <c r="V260" s="31"/>
      <c r="W260" s="31"/>
      <c r="X260" s="29"/>
      <c r="Y260" s="29"/>
      <c r="Z260" s="20" t="str">
        <f aca="false">IF(B260="","",TEXT(B260,"yyyy-mm"))</f>
        <v/>
      </c>
      <c r="AA260" s="26" t="str">
        <f aca="false">IF(Q260="","",SUM($Q$4:Q260))</f>
        <v/>
      </c>
      <c r="AB260" s="26" t="str">
        <f aca="false">IF(AA260="","",MAX($AA$4:AA260))</f>
        <v/>
      </c>
      <c r="AC260" s="26" t="str">
        <f aca="false">IF(AA260="","",AA260-AB260)</f>
        <v/>
      </c>
    </row>
    <row r="261" customFormat="false" ht="16.5" hidden="false" customHeight="true" outlineLevel="0" collapsed="false">
      <c r="A261" s="20" t="str">
        <f aca="false">IF(B261="","",ROW()-3)</f>
        <v/>
      </c>
      <c r="B261" s="30"/>
      <c r="C261" s="31"/>
      <c r="D261" s="31"/>
      <c r="E261" s="31"/>
      <c r="F261" s="31"/>
      <c r="G261" s="31"/>
      <c r="H261" s="32"/>
      <c r="I261" s="32"/>
      <c r="J261" s="32"/>
      <c r="K261" s="33"/>
      <c r="L261" s="34"/>
      <c r="M261" s="34"/>
      <c r="N261" s="32"/>
      <c r="O261" s="32"/>
      <c r="P261" s="26" t="str">
        <f aca="false">IF(OR(B261="",H261="",I261="",J261=""),"",IF(F261="Long",1,IF(F261="Short",-1,0))*(I261-H261)*J261*IF(K261="",1,K261))</f>
        <v/>
      </c>
      <c r="Q261" s="26" t="str">
        <f aca="false">IF(P261="","",P261-N(L261)-N(M261))</f>
        <v/>
      </c>
      <c r="R261" s="26" t="str">
        <f aca="false">IF(OR(B261="",H261="",N261="",J261=""),"",ABS(H261-N261)*J261*IF(K261="",1,K261))</f>
        <v/>
      </c>
      <c r="S261" s="27" t="str">
        <f aca="false">IF(OR(Q261="",R261=""),"",IF(R261=0,"",Q261/R261))</f>
        <v/>
      </c>
      <c r="T261" s="20" t="str">
        <f aca="false">IF(Q261="","",IF(Q261&gt;0,"Win",IF(Q261&lt;0,"Loss","Breakeven")))</f>
        <v/>
      </c>
      <c r="U261" s="31"/>
      <c r="V261" s="31"/>
      <c r="W261" s="31"/>
      <c r="X261" s="29"/>
      <c r="Y261" s="29"/>
      <c r="Z261" s="20" t="str">
        <f aca="false">IF(B261="","",TEXT(B261,"yyyy-mm"))</f>
        <v/>
      </c>
      <c r="AA261" s="26" t="str">
        <f aca="false">IF(Q261="","",SUM($Q$4:Q261))</f>
        <v/>
      </c>
      <c r="AB261" s="26" t="str">
        <f aca="false">IF(AA261="","",MAX($AA$4:AA261))</f>
        <v/>
      </c>
      <c r="AC261" s="26" t="str">
        <f aca="false">IF(AA261="","",AA261-AB261)</f>
        <v/>
      </c>
    </row>
    <row r="262" customFormat="false" ht="16.5" hidden="false" customHeight="true" outlineLevel="0" collapsed="false">
      <c r="A262" s="20" t="str">
        <f aca="false">IF(B262="","",ROW()-3)</f>
        <v/>
      </c>
      <c r="B262" s="30"/>
      <c r="C262" s="31"/>
      <c r="D262" s="31"/>
      <c r="E262" s="31"/>
      <c r="F262" s="31"/>
      <c r="G262" s="31"/>
      <c r="H262" s="32"/>
      <c r="I262" s="32"/>
      <c r="J262" s="32"/>
      <c r="K262" s="33"/>
      <c r="L262" s="34"/>
      <c r="M262" s="34"/>
      <c r="N262" s="32"/>
      <c r="O262" s="32"/>
      <c r="P262" s="26" t="str">
        <f aca="false">IF(OR(B262="",H262="",I262="",J262=""),"",IF(F262="Long",1,IF(F262="Short",-1,0))*(I262-H262)*J262*IF(K262="",1,K262))</f>
        <v/>
      </c>
      <c r="Q262" s="26" t="str">
        <f aca="false">IF(P262="","",P262-N(L262)-N(M262))</f>
        <v/>
      </c>
      <c r="R262" s="26" t="str">
        <f aca="false">IF(OR(B262="",H262="",N262="",J262=""),"",ABS(H262-N262)*J262*IF(K262="",1,K262))</f>
        <v/>
      </c>
      <c r="S262" s="27" t="str">
        <f aca="false">IF(OR(Q262="",R262=""),"",IF(R262=0,"",Q262/R262))</f>
        <v/>
      </c>
      <c r="T262" s="20" t="str">
        <f aca="false">IF(Q262="","",IF(Q262&gt;0,"Win",IF(Q262&lt;0,"Loss","Breakeven")))</f>
        <v/>
      </c>
      <c r="U262" s="31"/>
      <c r="V262" s="31"/>
      <c r="W262" s="31"/>
      <c r="X262" s="29"/>
      <c r="Y262" s="29"/>
      <c r="Z262" s="20" t="str">
        <f aca="false">IF(B262="","",TEXT(B262,"yyyy-mm"))</f>
        <v/>
      </c>
      <c r="AA262" s="26" t="str">
        <f aca="false">IF(Q262="","",SUM($Q$4:Q262))</f>
        <v/>
      </c>
      <c r="AB262" s="26" t="str">
        <f aca="false">IF(AA262="","",MAX($AA$4:AA262))</f>
        <v/>
      </c>
      <c r="AC262" s="26" t="str">
        <f aca="false">IF(AA262="","",AA262-AB262)</f>
        <v/>
      </c>
    </row>
    <row r="263" customFormat="false" ht="16.5" hidden="false" customHeight="true" outlineLevel="0" collapsed="false">
      <c r="A263" s="20" t="str">
        <f aca="false">IF(B263="","",ROW()-3)</f>
        <v/>
      </c>
      <c r="B263" s="30"/>
      <c r="C263" s="31"/>
      <c r="D263" s="31"/>
      <c r="E263" s="31"/>
      <c r="F263" s="31"/>
      <c r="G263" s="31"/>
      <c r="H263" s="32"/>
      <c r="I263" s="32"/>
      <c r="J263" s="32"/>
      <c r="K263" s="33"/>
      <c r="L263" s="34"/>
      <c r="M263" s="34"/>
      <c r="N263" s="32"/>
      <c r="O263" s="32"/>
      <c r="P263" s="26" t="str">
        <f aca="false">IF(OR(B263="",H263="",I263="",J263=""),"",IF(F263="Long",1,IF(F263="Short",-1,0))*(I263-H263)*J263*IF(K263="",1,K263))</f>
        <v/>
      </c>
      <c r="Q263" s="26" t="str">
        <f aca="false">IF(P263="","",P263-N(L263)-N(M263))</f>
        <v/>
      </c>
      <c r="R263" s="26" t="str">
        <f aca="false">IF(OR(B263="",H263="",N263="",J263=""),"",ABS(H263-N263)*J263*IF(K263="",1,K263))</f>
        <v/>
      </c>
      <c r="S263" s="27" t="str">
        <f aca="false">IF(OR(Q263="",R263=""),"",IF(R263=0,"",Q263/R263))</f>
        <v/>
      </c>
      <c r="T263" s="20" t="str">
        <f aca="false">IF(Q263="","",IF(Q263&gt;0,"Win",IF(Q263&lt;0,"Loss","Breakeven")))</f>
        <v/>
      </c>
      <c r="U263" s="31"/>
      <c r="V263" s="31"/>
      <c r="W263" s="31"/>
      <c r="X263" s="29"/>
      <c r="Y263" s="29"/>
      <c r="Z263" s="20" t="str">
        <f aca="false">IF(B263="","",TEXT(B263,"yyyy-mm"))</f>
        <v/>
      </c>
      <c r="AA263" s="26" t="str">
        <f aca="false">IF(Q263="","",SUM($Q$4:Q263))</f>
        <v/>
      </c>
      <c r="AB263" s="26" t="str">
        <f aca="false">IF(AA263="","",MAX($AA$4:AA263))</f>
        <v/>
      </c>
      <c r="AC263" s="26" t="str">
        <f aca="false">IF(AA263="","",AA263-AB263)</f>
        <v/>
      </c>
    </row>
    <row r="264" customFormat="false" ht="16.5" hidden="false" customHeight="true" outlineLevel="0" collapsed="false">
      <c r="A264" s="20" t="str">
        <f aca="false">IF(B264="","",ROW()-3)</f>
        <v/>
      </c>
      <c r="B264" s="30"/>
      <c r="C264" s="31"/>
      <c r="D264" s="31"/>
      <c r="E264" s="31"/>
      <c r="F264" s="31"/>
      <c r="G264" s="31"/>
      <c r="H264" s="32"/>
      <c r="I264" s="32"/>
      <c r="J264" s="32"/>
      <c r="K264" s="33"/>
      <c r="L264" s="34"/>
      <c r="M264" s="34"/>
      <c r="N264" s="32"/>
      <c r="O264" s="32"/>
      <c r="P264" s="26" t="str">
        <f aca="false">IF(OR(B264="",H264="",I264="",J264=""),"",IF(F264="Long",1,IF(F264="Short",-1,0))*(I264-H264)*J264*IF(K264="",1,K264))</f>
        <v/>
      </c>
      <c r="Q264" s="26" t="str">
        <f aca="false">IF(P264="","",P264-N(L264)-N(M264))</f>
        <v/>
      </c>
      <c r="R264" s="26" t="str">
        <f aca="false">IF(OR(B264="",H264="",N264="",J264=""),"",ABS(H264-N264)*J264*IF(K264="",1,K264))</f>
        <v/>
      </c>
      <c r="S264" s="27" t="str">
        <f aca="false">IF(OR(Q264="",R264=""),"",IF(R264=0,"",Q264/R264))</f>
        <v/>
      </c>
      <c r="T264" s="20" t="str">
        <f aca="false">IF(Q264="","",IF(Q264&gt;0,"Win",IF(Q264&lt;0,"Loss","Breakeven")))</f>
        <v/>
      </c>
      <c r="U264" s="31"/>
      <c r="V264" s="31"/>
      <c r="W264" s="31"/>
      <c r="X264" s="29"/>
      <c r="Y264" s="29"/>
      <c r="Z264" s="20" t="str">
        <f aca="false">IF(B264="","",TEXT(B264,"yyyy-mm"))</f>
        <v/>
      </c>
      <c r="AA264" s="26" t="str">
        <f aca="false">IF(Q264="","",SUM($Q$4:Q264))</f>
        <v/>
      </c>
      <c r="AB264" s="26" t="str">
        <f aca="false">IF(AA264="","",MAX($AA$4:AA264))</f>
        <v/>
      </c>
      <c r="AC264" s="26" t="str">
        <f aca="false">IF(AA264="","",AA264-AB264)</f>
        <v/>
      </c>
    </row>
    <row r="265" customFormat="false" ht="16.5" hidden="false" customHeight="true" outlineLevel="0" collapsed="false">
      <c r="A265" s="20" t="str">
        <f aca="false">IF(B265="","",ROW()-3)</f>
        <v/>
      </c>
      <c r="B265" s="30"/>
      <c r="C265" s="31"/>
      <c r="D265" s="31"/>
      <c r="E265" s="31"/>
      <c r="F265" s="31"/>
      <c r="G265" s="31"/>
      <c r="H265" s="32"/>
      <c r="I265" s="32"/>
      <c r="J265" s="32"/>
      <c r="K265" s="33"/>
      <c r="L265" s="34"/>
      <c r="M265" s="34"/>
      <c r="N265" s="32"/>
      <c r="O265" s="32"/>
      <c r="P265" s="26" t="str">
        <f aca="false">IF(OR(B265="",H265="",I265="",J265=""),"",IF(F265="Long",1,IF(F265="Short",-1,0))*(I265-H265)*J265*IF(K265="",1,K265))</f>
        <v/>
      </c>
      <c r="Q265" s="26" t="str">
        <f aca="false">IF(P265="","",P265-N(L265)-N(M265))</f>
        <v/>
      </c>
      <c r="R265" s="26" t="str">
        <f aca="false">IF(OR(B265="",H265="",N265="",J265=""),"",ABS(H265-N265)*J265*IF(K265="",1,K265))</f>
        <v/>
      </c>
      <c r="S265" s="27" t="str">
        <f aca="false">IF(OR(Q265="",R265=""),"",IF(R265=0,"",Q265/R265))</f>
        <v/>
      </c>
      <c r="T265" s="20" t="str">
        <f aca="false">IF(Q265="","",IF(Q265&gt;0,"Win",IF(Q265&lt;0,"Loss","Breakeven")))</f>
        <v/>
      </c>
      <c r="U265" s="31"/>
      <c r="V265" s="31"/>
      <c r="W265" s="31"/>
      <c r="X265" s="29"/>
      <c r="Y265" s="29"/>
      <c r="Z265" s="20" t="str">
        <f aca="false">IF(B265="","",TEXT(B265,"yyyy-mm"))</f>
        <v/>
      </c>
      <c r="AA265" s="26" t="str">
        <f aca="false">IF(Q265="","",SUM($Q$4:Q265))</f>
        <v/>
      </c>
      <c r="AB265" s="26" t="str">
        <f aca="false">IF(AA265="","",MAX($AA$4:AA265))</f>
        <v/>
      </c>
      <c r="AC265" s="26" t="str">
        <f aca="false">IF(AA265="","",AA265-AB265)</f>
        <v/>
      </c>
    </row>
    <row r="266" customFormat="false" ht="16.5" hidden="false" customHeight="true" outlineLevel="0" collapsed="false">
      <c r="A266" s="20" t="str">
        <f aca="false">IF(B266="","",ROW()-3)</f>
        <v/>
      </c>
      <c r="B266" s="30"/>
      <c r="C266" s="31"/>
      <c r="D266" s="31"/>
      <c r="E266" s="31"/>
      <c r="F266" s="31"/>
      <c r="G266" s="31"/>
      <c r="H266" s="32"/>
      <c r="I266" s="32"/>
      <c r="J266" s="32"/>
      <c r="K266" s="33"/>
      <c r="L266" s="34"/>
      <c r="M266" s="34"/>
      <c r="N266" s="32"/>
      <c r="O266" s="32"/>
      <c r="P266" s="26" t="str">
        <f aca="false">IF(OR(B266="",H266="",I266="",J266=""),"",IF(F266="Long",1,IF(F266="Short",-1,0))*(I266-H266)*J266*IF(K266="",1,K266))</f>
        <v/>
      </c>
      <c r="Q266" s="26" t="str">
        <f aca="false">IF(P266="","",P266-N(L266)-N(M266))</f>
        <v/>
      </c>
      <c r="R266" s="26" t="str">
        <f aca="false">IF(OR(B266="",H266="",N266="",J266=""),"",ABS(H266-N266)*J266*IF(K266="",1,K266))</f>
        <v/>
      </c>
      <c r="S266" s="27" t="str">
        <f aca="false">IF(OR(Q266="",R266=""),"",IF(R266=0,"",Q266/R266))</f>
        <v/>
      </c>
      <c r="T266" s="20" t="str">
        <f aca="false">IF(Q266="","",IF(Q266&gt;0,"Win",IF(Q266&lt;0,"Loss","Breakeven")))</f>
        <v/>
      </c>
      <c r="U266" s="31"/>
      <c r="V266" s="31"/>
      <c r="W266" s="31"/>
      <c r="X266" s="29"/>
      <c r="Y266" s="29"/>
      <c r="Z266" s="20" t="str">
        <f aca="false">IF(B266="","",TEXT(B266,"yyyy-mm"))</f>
        <v/>
      </c>
      <c r="AA266" s="26" t="str">
        <f aca="false">IF(Q266="","",SUM($Q$4:Q266))</f>
        <v/>
      </c>
      <c r="AB266" s="26" t="str">
        <f aca="false">IF(AA266="","",MAX($AA$4:AA266))</f>
        <v/>
      </c>
      <c r="AC266" s="26" t="str">
        <f aca="false">IF(AA266="","",AA266-AB266)</f>
        <v/>
      </c>
    </row>
    <row r="267" customFormat="false" ht="16.5" hidden="false" customHeight="true" outlineLevel="0" collapsed="false">
      <c r="A267" s="20" t="str">
        <f aca="false">IF(B267="","",ROW()-3)</f>
        <v/>
      </c>
      <c r="B267" s="30"/>
      <c r="C267" s="31"/>
      <c r="D267" s="31"/>
      <c r="E267" s="31"/>
      <c r="F267" s="31"/>
      <c r="G267" s="31"/>
      <c r="H267" s="32"/>
      <c r="I267" s="32"/>
      <c r="J267" s="32"/>
      <c r="K267" s="33"/>
      <c r="L267" s="34"/>
      <c r="M267" s="34"/>
      <c r="N267" s="32"/>
      <c r="O267" s="32"/>
      <c r="P267" s="26" t="str">
        <f aca="false">IF(OR(B267="",H267="",I267="",J267=""),"",IF(F267="Long",1,IF(F267="Short",-1,0))*(I267-H267)*J267*IF(K267="",1,K267))</f>
        <v/>
      </c>
      <c r="Q267" s="26" t="str">
        <f aca="false">IF(P267="","",P267-N(L267)-N(M267))</f>
        <v/>
      </c>
      <c r="R267" s="26" t="str">
        <f aca="false">IF(OR(B267="",H267="",N267="",J267=""),"",ABS(H267-N267)*J267*IF(K267="",1,K267))</f>
        <v/>
      </c>
      <c r="S267" s="27" t="str">
        <f aca="false">IF(OR(Q267="",R267=""),"",IF(R267=0,"",Q267/R267))</f>
        <v/>
      </c>
      <c r="T267" s="20" t="str">
        <f aca="false">IF(Q267="","",IF(Q267&gt;0,"Win",IF(Q267&lt;0,"Loss","Breakeven")))</f>
        <v/>
      </c>
      <c r="U267" s="31"/>
      <c r="V267" s="31"/>
      <c r="W267" s="31"/>
      <c r="X267" s="29"/>
      <c r="Y267" s="29"/>
      <c r="Z267" s="20" t="str">
        <f aca="false">IF(B267="","",TEXT(B267,"yyyy-mm"))</f>
        <v/>
      </c>
      <c r="AA267" s="26" t="str">
        <f aca="false">IF(Q267="","",SUM($Q$4:Q267))</f>
        <v/>
      </c>
      <c r="AB267" s="26" t="str">
        <f aca="false">IF(AA267="","",MAX($AA$4:AA267))</f>
        <v/>
      </c>
      <c r="AC267" s="26" t="str">
        <f aca="false">IF(AA267="","",AA267-AB267)</f>
        <v/>
      </c>
    </row>
    <row r="268" customFormat="false" ht="16.5" hidden="false" customHeight="true" outlineLevel="0" collapsed="false">
      <c r="A268" s="20" t="str">
        <f aca="false">IF(B268="","",ROW()-3)</f>
        <v/>
      </c>
      <c r="B268" s="30"/>
      <c r="C268" s="31"/>
      <c r="D268" s="31"/>
      <c r="E268" s="31"/>
      <c r="F268" s="31"/>
      <c r="G268" s="31"/>
      <c r="H268" s="32"/>
      <c r="I268" s="32"/>
      <c r="J268" s="32"/>
      <c r="K268" s="33"/>
      <c r="L268" s="34"/>
      <c r="M268" s="34"/>
      <c r="N268" s="32"/>
      <c r="O268" s="32"/>
      <c r="P268" s="26" t="str">
        <f aca="false">IF(OR(B268="",H268="",I268="",J268=""),"",IF(F268="Long",1,IF(F268="Short",-1,0))*(I268-H268)*J268*IF(K268="",1,K268))</f>
        <v/>
      </c>
      <c r="Q268" s="26" t="str">
        <f aca="false">IF(P268="","",P268-N(L268)-N(M268))</f>
        <v/>
      </c>
      <c r="R268" s="26" t="str">
        <f aca="false">IF(OR(B268="",H268="",N268="",J268=""),"",ABS(H268-N268)*J268*IF(K268="",1,K268))</f>
        <v/>
      </c>
      <c r="S268" s="27" t="str">
        <f aca="false">IF(OR(Q268="",R268=""),"",IF(R268=0,"",Q268/R268))</f>
        <v/>
      </c>
      <c r="T268" s="20" t="str">
        <f aca="false">IF(Q268="","",IF(Q268&gt;0,"Win",IF(Q268&lt;0,"Loss","Breakeven")))</f>
        <v/>
      </c>
      <c r="U268" s="31"/>
      <c r="V268" s="31"/>
      <c r="W268" s="31"/>
      <c r="X268" s="29"/>
      <c r="Y268" s="29"/>
      <c r="Z268" s="20" t="str">
        <f aca="false">IF(B268="","",TEXT(B268,"yyyy-mm"))</f>
        <v/>
      </c>
      <c r="AA268" s="26" t="str">
        <f aca="false">IF(Q268="","",SUM($Q$4:Q268))</f>
        <v/>
      </c>
      <c r="AB268" s="26" t="str">
        <f aca="false">IF(AA268="","",MAX($AA$4:AA268))</f>
        <v/>
      </c>
      <c r="AC268" s="26" t="str">
        <f aca="false">IF(AA268="","",AA268-AB268)</f>
        <v/>
      </c>
    </row>
    <row r="269" customFormat="false" ht="16.5" hidden="false" customHeight="true" outlineLevel="0" collapsed="false">
      <c r="A269" s="20" t="str">
        <f aca="false">IF(B269="","",ROW()-3)</f>
        <v/>
      </c>
      <c r="B269" s="30"/>
      <c r="C269" s="31"/>
      <c r="D269" s="31"/>
      <c r="E269" s="31"/>
      <c r="F269" s="31"/>
      <c r="G269" s="31"/>
      <c r="H269" s="32"/>
      <c r="I269" s="32"/>
      <c r="J269" s="32"/>
      <c r="K269" s="33"/>
      <c r="L269" s="34"/>
      <c r="M269" s="34"/>
      <c r="N269" s="32"/>
      <c r="O269" s="32"/>
      <c r="P269" s="26" t="str">
        <f aca="false">IF(OR(B269="",H269="",I269="",J269=""),"",IF(F269="Long",1,IF(F269="Short",-1,0))*(I269-H269)*J269*IF(K269="",1,K269))</f>
        <v/>
      </c>
      <c r="Q269" s="26" t="str">
        <f aca="false">IF(P269="","",P269-N(L269)-N(M269))</f>
        <v/>
      </c>
      <c r="R269" s="26" t="str">
        <f aca="false">IF(OR(B269="",H269="",N269="",J269=""),"",ABS(H269-N269)*J269*IF(K269="",1,K269))</f>
        <v/>
      </c>
      <c r="S269" s="27" t="str">
        <f aca="false">IF(OR(Q269="",R269=""),"",IF(R269=0,"",Q269/R269))</f>
        <v/>
      </c>
      <c r="T269" s="20" t="str">
        <f aca="false">IF(Q269="","",IF(Q269&gt;0,"Win",IF(Q269&lt;0,"Loss","Breakeven")))</f>
        <v/>
      </c>
      <c r="U269" s="31"/>
      <c r="V269" s="31"/>
      <c r="W269" s="31"/>
      <c r="X269" s="29"/>
      <c r="Y269" s="29"/>
      <c r="Z269" s="20" t="str">
        <f aca="false">IF(B269="","",TEXT(B269,"yyyy-mm"))</f>
        <v/>
      </c>
      <c r="AA269" s="26" t="str">
        <f aca="false">IF(Q269="","",SUM($Q$4:Q269))</f>
        <v/>
      </c>
      <c r="AB269" s="26" t="str">
        <f aca="false">IF(AA269="","",MAX($AA$4:AA269))</f>
        <v/>
      </c>
      <c r="AC269" s="26" t="str">
        <f aca="false">IF(AA269="","",AA269-AB269)</f>
        <v/>
      </c>
    </row>
    <row r="270" customFormat="false" ht="16.5" hidden="false" customHeight="true" outlineLevel="0" collapsed="false">
      <c r="A270" s="20" t="str">
        <f aca="false">IF(B270="","",ROW()-3)</f>
        <v/>
      </c>
      <c r="B270" s="30"/>
      <c r="C270" s="31"/>
      <c r="D270" s="31"/>
      <c r="E270" s="31"/>
      <c r="F270" s="31"/>
      <c r="G270" s="31"/>
      <c r="H270" s="32"/>
      <c r="I270" s="32"/>
      <c r="J270" s="32"/>
      <c r="K270" s="33"/>
      <c r="L270" s="34"/>
      <c r="M270" s="34"/>
      <c r="N270" s="32"/>
      <c r="O270" s="32"/>
      <c r="P270" s="26" t="str">
        <f aca="false">IF(OR(B270="",H270="",I270="",J270=""),"",IF(F270="Long",1,IF(F270="Short",-1,0))*(I270-H270)*J270*IF(K270="",1,K270))</f>
        <v/>
      </c>
      <c r="Q270" s="26" t="str">
        <f aca="false">IF(P270="","",P270-N(L270)-N(M270))</f>
        <v/>
      </c>
      <c r="R270" s="26" t="str">
        <f aca="false">IF(OR(B270="",H270="",N270="",J270=""),"",ABS(H270-N270)*J270*IF(K270="",1,K270))</f>
        <v/>
      </c>
      <c r="S270" s="27" t="str">
        <f aca="false">IF(OR(Q270="",R270=""),"",IF(R270=0,"",Q270/R270))</f>
        <v/>
      </c>
      <c r="T270" s="20" t="str">
        <f aca="false">IF(Q270="","",IF(Q270&gt;0,"Win",IF(Q270&lt;0,"Loss","Breakeven")))</f>
        <v/>
      </c>
      <c r="U270" s="31"/>
      <c r="V270" s="31"/>
      <c r="W270" s="31"/>
      <c r="X270" s="29"/>
      <c r="Y270" s="29"/>
      <c r="Z270" s="20" t="str">
        <f aca="false">IF(B270="","",TEXT(B270,"yyyy-mm"))</f>
        <v/>
      </c>
      <c r="AA270" s="26" t="str">
        <f aca="false">IF(Q270="","",SUM($Q$4:Q270))</f>
        <v/>
      </c>
      <c r="AB270" s="26" t="str">
        <f aca="false">IF(AA270="","",MAX($AA$4:AA270))</f>
        <v/>
      </c>
      <c r="AC270" s="26" t="str">
        <f aca="false">IF(AA270="","",AA270-AB270)</f>
        <v/>
      </c>
    </row>
    <row r="271" customFormat="false" ht="16.5" hidden="false" customHeight="true" outlineLevel="0" collapsed="false">
      <c r="A271" s="20" t="str">
        <f aca="false">IF(B271="","",ROW()-3)</f>
        <v/>
      </c>
      <c r="B271" s="30"/>
      <c r="C271" s="31"/>
      <c r="D271" s="31"/>
      <c r="E271" s="31"/>
      <c r="F271" s="31"/>
      <c r="G271" s="31"/>
      <c r="H271" s="32"/>
      <c r="I271" s="32"/>
      <c r="J271" s="32"/>
      <c r="K271" s="33"/>
      <c r="L271" s="34"/>
      <c r="M271" s="34"/>
      <c r="N271" s="32"/>
      <c r="O271" s="32"/>
      <c r="P271" s="26" t="str">
        <f aca="false">IF(OR(B271="",H271="",I271="",J271=""),"",IF(F271="Long",1,IF(F271="Short",-1,0))*(I271-H271)*J271*IF(K271="",1,K271))</f>
        <v/>
      </c>
      <c r="Q271" s="26" t="str">
        <f aca="false">IF(P271="","",P271-N(L271)-N(M271))</f>
        <v/>
      </c>
      <c r="R271" s="26" t="str">
        <f aca="false">IF(OR(B271="",H271="",N271="",J271=""),"",ABS(H271-N271)*J271*IF(K271="",1,K271))</f>
        <v/>
      </c>
      <c r="S271" s="27" t="str">
        <f aca="false">IF(OR(Q271="",R271=""),"",IF(R271=0,"",Q271/R271))</f>
        <v/>
      </c>
      <c r="T271" s="20" t="str">
        <f aca="false">IF(Q271="","",IF(Q271&gt;0,"Win",IF(Q271&lt;0,"Loss","Breakeven")))</f>
        <v/>
      </c>
      <c r="U271" s="31"/>
      <c r="V271" s="31"/>
      <c r="W271" s="31"/>
      <c r="X271" s="29"/>
      <c r="Y271" s="29"/>
      <c r="Z271" s="20" t="str">
        <f aca="false">IF(B271="","",TEXT(B271,"yyyy-mm"))</f>
        <v/>
      </c>
      <c r="AA271" s="26" t="str">
        <f aca="false">IF(Q271="","",SUM($Q$4:Q271))</f>
        <v/>
      </c>
      <c r="AB271" s="26" t="str">
        <f aca="false">IF(AA271="","",MAX($AA$4:AA271))</f>
        <v/>
      </c>
      <c r="AC271" s="26" t="str">
        <f aca="false">IF(AA271="","",AA271-AB271)</f>
        <v/>
      </c>
    </row>
    <row r="272" customFormat="false" ht="16.5" hidden="false" customHeight="true" outlineLevel="0" collapsed="false">
      <c r="A272" s="20" t="str">
        <f aca="false">IF(B272="","",ROW()-3)</f>
        <v/>
      </c>
      <c r="B272" s="30"/>
      <c r="C272" s="31"/>
      <c r="D272" s="31"/>
      <c r="E272" s="31"/>
      <c r="F272" s="31"/>
      <c r="G272" s="31"/>
      <c r="H272" s="32"/>
      <c r="I272" s="32"/>
      <c r="J272" s="32"/>
      <c r="K272" s="33"/>
      <c r="L272" s="34"/>
      <c r="M272" s="34"/>
      <c r="N272" s="32"/>
      <c r="O272" s="32"/>
      <c r="P272" s="26" t="str">
        <f aca="false">IF(OR(B272="",H272="",I272="",J272=""),"",IF(F272="Long",1,IF(F272="Short",-1,0))*(I272-H272)*J272*IF(K272="",1,K272))</f>
        <v/>
      </c>
      <c r="Q272" s="26" t="str">
        <f aca="false">IF(P272="","",P272-N(L272)-N(M272))</f>
        <v/>
      </c>
      <c r="R272" s="26" t="str">
        <f aca="false">IF(OR(B272="",H272="",N272="",J272=""),"",ABS(H272-N272)*J272*IF(K272="",1,K272))</f>
        <v/>
      </c>
      <c r="S272" s="27" t="str">
        <f aca="false">IF(OR(Q272="",R272=""),"",IF(R272=0,"",Q272/R272))</f>
        <v/>
      </c>
      <c r="T272" s="20" t="str">
        <f aca="false">IF(Q272="","",IF(Q272&gt;0,"Win",IF(Q272&lt;0,"Loss","Breakeven")))</f>
        <v/>
      </c>
      <c r="U272" s="31"/>
      <c r="V272" s="31"/>
      <c r="W272" s="31"/>
      <c r="X272" s="29"/>
      <c r="Y272" s="29"/>
      <c r="Z272" s="20" t="str">
        <f aca="false">IF(B272="","",TEXT(B272,"yyyy-mm"))</f>
        <v/>
      </c>
      <c r="AA272" s="26" t="str">
        <f aca="false">IF(Q272="","",SUM($Q$4:Q272))</f>
        <v/>
      </c>
      <c r="AB272" s="26" t="str">
        <f aca="false">IF(AA272="","",MAX($AA$4:AA272))</f>
        <v/>
      </c>
      <c r="AC272" s="26" t="str">
        <f aca="false">IF(AA272="","",AA272-AB272)</f>
        <v/>
      </c>
    </row>
    <row r="273" customFormat="false" ht="16.5" hidden="false" customHeight="true" outlineLevel="0" collapsed="false">
      <c r="A273" s="20" t="str">
        <f aca="false">IF(B273="","",ROW()-3)</f>
        <v/>
      </c>
      <c r="B273" s="30"/>
      <c r="C273" s="31"/>
      <c r="D273" s="31"/>
      <c r="E273" s="31"/>
      <c r="F273" s="31"/>
      <c r="G273" s="31"/>
      <c r="H273" s="32"/>
      <c r="I273" s="32"/>
      <c r="J273" s="32"/>
      <c r="K273" s="33"/>
      <c r="L273" s="34"/>
      <c r="M273" s="34"/>
      <c r="N273" s="32"/>
      <c r="O273" s="32"/>
      <c r="P273" s="26" t="str">
        <f aca="false">IF(OR(B273="",H273="",I273="",J273=""),"",IF(F273="Long",1,IF(F273="Short",-1,0))*(I273-H273)*J273*IF(K273="",1,K273))</f>
        <v/>
      </c>
      <c r="Q273" s="26" t="str">
        <f aca="false">IF(P273="","",P273-N(L273)-N(M273))</f>
        <v/>
      </c>
      <c r="R273" s="26" t="str">
        <f aca="false">IF(OR(B273="",H273="",N273="",J273=""),"",ABS(H273-N273)*J273*IF(K273="",1,K273))</f>
        <v/>
      </c>
      <c r="S273" s="27" t="str">
        <f aca="false">IF(OR(Q273="",R273=""),"",IF(R273=0,"",Q273/R273))</f>
        <v/>
      </c>
      <c r="T273" s="20" t="str">
        <f aca="false">IF(Q273="","",IF(Q273&gt;0,"Win",IF(Q273&lt;0,"Loss","Breakeven")))</f>
        <v/>
      </c>
      <c r="U273" s="31"/>
      <c r="V273" s="31"/>
      <c r="W273" s="31"/>
      <c r="X273" s="29"/>
      <c r="Y273" s="29"/>
      <c r="Z273" s="20" t="str">
        <f aca="false">IF(B273="","",TEXT(B273,"yyyy-mm"))</f>
        <v/>
      </c>
      <c r="AA273" s="26" t="str">
        <f aca="false">IF(Q273="","",SUM($Q$4:Q273))</f>
        <v/>
      </c>
      <c r="AB273" s="26" t="str">
        <f aca="false">IF(AA273="","",MAX($AA$4:AA273))</f>
        <v/>
      </c>
      <c r="AC273" s="26" t="str">
        <f aca="false">IF(AA273="","",AA273-AB273)</f>
        <v/>
      </c>
    </row>
    <row r="274" customFormat="false" ht="16.5" hidden="false" customHeight="true" outlineLevel="0" collapsed="false">
      <c r="A274" s="20" t="str">
        <f aca="false">IF(B274="","",ROW()-3)</f>
        <v/>
      </c>
      <c r="B274" s="30"/>
      <c r="C274" s="31"/>
      <c r="D274" s="31"/>
      <c r="E274" s="31"/>
      <c r="F274" s="31"/>
      <c r="G274" s="31"/>
      <c r="H274" s="32"/>
      <c r="I274" s="32"/>
      <c r="J274" s="32"/>
      <c r="K274" s="33"/>
      <c r="L274" s="34"/>
      <c r="M274" s="34"/>
      <c r="N274" s="32"/>
      <c r="O274" s="32"/>
      <c r="P274" s="26" t="str">
        <f aca="false">IF(OR(B274="",H274="",I274="",J274=""),"",IF(F274="Long",1,IF(F274="Short",-1,0))*(I274-H274)*J274*IF(K274="",1,K274))</f>
        <v/>
      </c>
      <c r="Q274" s="26" t="str">
        <f aca="false">IF(P274="","",P274-N(L274)-N(M274))</f>
        <v/>
      </c>
      <c r="R274" s="26" t="str">
        <f aca="false">IF(OR(B274="",H274="",N274="",J274=""),"",ABS(H274-N274)*J274*IF(K274="",1,K274))</f>
        <v/>
      </c>
      <c r="S274" s="27" t="str">
        <f aca="false">IF(OR(Q274="",R274=""),"",IF(R274=0,"",Q274/R274))</f>
        <v/>
      </c>
      <c r="T274" s="20" t="str">
        <f aca="false">IF(Q274="","",IF(Q274&gt;0,"Win",IF(Q274&lt;0,"Loss","Breakeven")))</f>
        <v/>
      </c>
      <c r="U274" s="31"/>
      <c r="V274" s="31"/>
      <c r="W274" s="31"/>
      <c r="X274" s="29"/>
      <c r="Y274" s="29"/>
      <c r="Z274" s="20" t="str">
        <f aca="false">IF(B274="","",TEXT(B274,"yyyy-mm"))</f>
        <v/>
      </c>
      <c r="AA274" s="26" t="str">
        <f aca="false">IF(Q274="","",SUM($Q$4:Q274))</f>
        <v/>
      </c>
      <c r="AB274" s="26" t="str">
        <f aca="false">IF(AA274="","",MAX($AA$4:AA274))</f>
        <v/>
      </c>
      <c r="AC274" s="26" t="str">
        <f aca="false">IF(AA274="","",AA274-AB274)</f>
        <v/>
      </c>
    </row>
    <row r="275" customFormat="false" ht="16.5" hidden="false" customHeight="true" outlineLevel="0" collapsed="false">
      <c r="A275" s="20" t="str">
        <f aca="false">IF(B275="","",ROW()-3)</f>
        <v/>
      </c>
      <c r="B275" s="30"/>
      <c r="C275" s="31"/>
      <c r="D275" s="31"/>
      <c r="E275" s="31"/>
      <c r="F275" s="31"/>
      <c r="G275" s="31"/>
      <c r="H275" s="32"/>
      <c r="I275" s="32"/>
      <c r="J275" s="32"/>
      <c r="K275" s="33"/>
      <c r="L275" s="34"/>
      <c r="M275" s="34"/>
      <c r="N275" s="32"/>
      <c r="O275" s="32"/>
      <c r="P275" s="26" t="str">
        <f aca="false">IF(OR(B275="",H275="",I275="",J275=""),"",IF(F275="Long",1,IF(F275="Short",-1,0))*(I275-H275)*J275*IF(K275="",1,K275))</f>
        <v/>
      </c>
      <c r="Q275" s="26" t="str">
        <f aca="false">IF(P275="","",P275-N(L275)-N(M275))</f>
        <v/>
      </c>
      <c r="R275" s="26" t="str">
        <f aca="false">IF(OR(B275="",H275="",N275="",J275=""),"",ABS(H275-N275)*J275*IF(K275="",1,K275))</f>
        <v/>
      </c>
      <c r="S275" s="27" t="str">
        <f aca="false">IF(OR(Q275="",R275=""),"",IF(R275=0,"",Q275/R275))</f>
        <v/>
      </c>
      <c r="T275" s="20" t="str">
        <f aca="false">IF(Q275="","",IF(Q275&gt;0,"Win",IF(Q275&lt;0,"Loss","Breakeven")))</f>
        <v/>
      </c>
      <c r="U275" s="31"/>
      <c r="V275" s="31"/>
      <c r="W275" s="31"/>
      <c r="X275" s="29"/>
      <c r="Y275" s="29"/>
      <c r="Z275" s="20" t="str">
        <f aca="false">IF(B275="","",TEXT(B275,"yyyy-mm"))</f>
        <v/>
      </c>
      <c r="AA275" s="26" t="str">
        <f aca="false">IF(Q275="","",SUM($Q$4:Q275))</f>
        <v/>
      </c>
      <c r="AB275" s="26" t="str">
        <f aca="false">IF(AA275="","",MAX($AA$4:AA275))</f>
        <v/>
      </c>
      <c r="AC275" s="26" t="str">
        <f aca="false">IF(AA275="","",AA275-AB275)</f>
        <v/>
      </c>
    </row>
    <row r="276" customFormat="false" ht="16.5" hidden="false" customHeight="true" outlineLevel="0" collapsed="false">
      <c r="A276" s="20" t="str">
        <f aca="false">IF(B276="","",ROW()-3)</f>
        <v/>
      </c>
      <c r="B276" s="30"/>
      <c r="C276" s="31"/>
      <c r="D276" s="31"/>
      <c r="E276" s="31"/>
      <c r="F276" s="31"/>
      <c r="G276" s="31"/>
      <c r="H276" s="32"/>
      <c r="I276" s="32"/>
      <c r="J276" s="32"/>
      <c r="K276" s="33"/>
      <c r="L276" s="34"/>
      <c r="M276" s="34"/>
      <c r="N276" s="32"/>
      <c r="O276" s="32"/>
      <c r="P276" s="26" t="str">
        <f aca="false">IF(OR(B276="",H276="",I276="",J276=""),"",IF(F276="Long",1,IF(F276="Short",-1,0))*(I276-H276)*J276*IF(K276="",1,K276))</f>
        <v/>
      </c>
      <c r="Q276" s="26" t="str">
        <f aca="false">IF(P276="","",P276-N(L276)-N(M276))</f>
        <v/>
      </c>
      <c r="R276" s="26" t="str">
        <f aca="false">IF(OR(B276="",H276="",N276="",J276=""),"",ABS(H276-N276)*J276*IF(K276="",1,K276))</f>
        <v/>
      </c>
      <c r="S276" s="27" t="str">
        <f aca="false">IF(OR(Q276="",R276=""),"",IF(R276=0,"",Q276/R276))</f>
        <v/>
      </c>
      <c r="T276" s="20" t="str">
        <f aca="false">IF(Q276="","",IF(Q276&gt;0,"Win",IF(Q276&lt;0,"Loss","Breakeven")))</f>
        <v/>
      </c>
      <c r="U276" s="31"/>
      <c r="V276" s="31"/>
      <c r="W276" s="31"/>
      <c r="X276" s="29"/>
      <c r="Y276" s="29"/>
      <c r="Z276" s="20" t="str">
        <f aca="false">IF(B276="","",TEXT(B276,"yyyy-mm"))</f>
        <v/>
      </c>
      <c r="AA276" s="26" t="str">
        <f aca="false">IF(Q276="","",SUM($Q$4:Q276))</f>
        <v/>
      </c>
      <c r="AB276" s="26" t="str">
        <f aca="false">IF(AA276="","",MAX($AA$4:AA276))</f>
        <v/>
      </c>
      <c r="AC276" s="26" t="str">
        <f aca="false">IF(AA276="","",AA276-AB276)</f>
        <v/>
      </c>
    </row>
    <row r="277" customFormat="false" ht="16.5" hidden="false" customHeight="true" outlineLevel="0" collapsed="false">
      <c r="A277" s="20" t="str">
        <f aca="false">IF(B277="","",ROW()-3)</f>
        <v/>
      </c>
      <c r="B277" s="30"/>
      <c r="C277" s="31"/>
      <c r="D277" s="31"/>
      <c r="E277" s="31"/>
      <c r="F277" s="31"/>
      <c r="G277" s="31"/>
      <c r="H277" s="32"/>
      <c r="I277" s="32"/>
      <c r="J277" s="32"/>
      <c r="K277" s="33"/>
      <c r="L277" s="34"/>
      <c r="M277" s="34"/>
      <c r="N277" s="32"/>
      <c r="O277" s="32"/>
      <c r="P277" s="26" t="str">
        <f aca="false">IF(OR(B277="",H277="",I277="",J277=""),"",IF(F277="Long",1,IF(F277="Short",-1,0))*(I277-H277)*J277*IF(K277="",1,K277))</f>
        <v/>
      </c>
      <c r="Q277" s="26" t="str">
        <f aca="false">IF(P277="","",P277-N(L277)-N(M277))</f>
        <v/>
      </c>
      <c r="R277" s="26" t="str">
        <f aca="false">IF(OR(B277="",H277="",N277="",J277=""),"",ABS(H277-N277)*J277*IF(K277="",1,K277))</f>
        <v/>
      </c>
      <c r="S277" s="27" t="str">
        <f aca="false">IF(OR(Q277="",R277=""),"",IF(R277=0,"",Q277/R277))</f>
        <v/>
      </c>
      <c r="T277" s="20" t="str">
        <f aca="false">IF(Q277="","",IF(Q277&gt;0,"Win",IF(Q277&lt;0,"Loss","Breakeven")))</f>
        <v/>
      </c>
      <c r="U277" s="31"/>
      <c r="V277" s="31"/>
      <c r="W277" s="31"/>
      <c r="X277" s="29"/>
      <c r="Y277" s="29"/>
      <c r="Z277" s="20" t="str">
        <f aca="false">IF(B277="","",TEXT(B277,"yyyy-mm"))</f>
        <v/>
      </c>
      <c r="AA277" s="26" t="str">
        <f aca="false">IF(Q277="","",SUM($Q$4:Q277))</f>
        <v/>
      </c>
      <c r="AB277" s="26" t="str">
        <f aca="false">IF(AA277="","",MAX($AA$4:AA277))</f>
        <v/>
      </c>
      <c r="AC277" s="26" t="str">
        <f aca="false">IF(AA277="","",AA277-AB277)</f>
        <v/>
      </c>
    </row>
    <row r="278" customFormat="false" ht="16.5" hidden="false" customHeight="true" outlineLevel="0" collapsed="false">
      <c r="A278" s="20" t="str">
        <f aca="false">IF(B278="","",ROW()-3)</f>
        <v/>
      </c>
      <c r="B278" s="30"/>
      <c r="C278" s="31"/>
      <c r="D278" s="31"/>
      <c r="E278" s="31"/>
      <c r="F278" s="31"/>
      <c r="G278" s="31"/>
      <c r="H278" s="32"/>
      <c r="I278" s="32"/>
      <c r="J278" s="32"/>
      <c r="K278" s="33"/>
      <c r="L278" s="34"/>
      <c r="M278" s="34"/>
      <c r="N278" s="32"/>
      <c r="O278" s="32"/>
      <c r="P278" s="26" t="str">
        <f aca="false">IF(OR(B278="",H278="",I278="",J278=""),"",IF(F278="Long",1,IF(F278="Short",-1,0))*(I278-H278)*J278*IF(K278="",1,K278))</f>
        <v/>
      </c>
      <c r="Q278" s="26" t="str">
        <f aca="false">IF(P278="","",P278-N(L278)-N(M278))</f>
        <v/>
      </c>
      <c r="R278" s="26" t="str">
        <f aca="false">IF(OR(B278="",H278="",N278="",J278=""),"",ABS(H278-N278)*J278*IF(K278="",1,K278))</f>
        <v/>
      </c>
      <c r="S278" s="27" t="str">
        <f aca="false">IF(OR(Q278="",R278=""),"",IF(R278=0,"",Q278/R278))</f>
        <v/>
      </c>
      <c r="T278" s="20" t="str">
        <f aca="false">IF(Q278="","",IF(Q278&gt;0,"Win",IF(Q278&lt;0,"Loss","Breakeven")))</f>
        <v/>
      </c>
      <c r="U278" s="31"/>
      <c r="V278" s="31"/>
      <c r="W278" s="31"/>
      <c r="X278" s="29"/>
      <c r="Y278" s="29"/>
      <c r="Z278" s="20" t="str">
        <f aca="false">IF(B278="","",TEXT(B278,"yyyy-mm"))</f>
        <v/>
      </c>
      <c r="AA278" s="26" t="str">
        <f aca="false">IF(Q278="","",SUM($Q$4:Q278))</f>
        <v/>
      </c>
      <c r="AB278" s="26" t="str">
        <f aca="false">IF(AA278="","",MAX($AA$4:AA278))</f>
        <v/>
      </c>
      <c r="AC278" s="26" t="str">
        <f aca="false">IF(AA278="","",AA278-AB278)</f>
        <v/>
      </c>
    </row>
    <row r="279" customFormat="false" ht="16.5" hidden="false" customHeight="true" outlineLevel="0" collapsed="false">
      <c r="A279" s="20" t="str">
        <f aca="false">IF(B279="","",ROW()-3)</f>
        <v/>
      </c>
      <c r="B279" s="30"/>
      <c r="C279" s="31"/>
      <c r="D279" s="31"/>
      <c r="E279" s="31"/>
      <c r="F279" s="31"/>
      <c r="G279" s="31"/>
      <c r="H279" s="32"/>
      <c r="I279" s="32"/>
      <c r="J279" s="32"/>
      <c r="K279" s="33"/>
      <c r="L279" s="34"/>
      <c r="M279" s="34"/>
      <c r="N279" s="32"/>
      <c r="O279" s="32"/>
      <c r="P279" s="26" t="str">
        <f aca="false">IF(OR(B279="",H279="",I279="",J279=""),"",IF(F279="Long",1,IF(F279="Short",-1,0))*(I279-H279)*J279*IF(K279="",1,K279))</f>
        <v/>
      </c>
      <c r="Q279" s="26" t="str">
        <f aca="false">IF(P279="","",P279-N(L279)-N(M279))</f>
        <v/>
      </c>
      <c r="R279" s="26" t="str">
        <f aca="false">IF(OR(B279="",H279="",N279="",J279=""),"",ABS(H279-N279)*J279*IF(K279="",1,K279))</f>
        <v/>
      </c>
      <c r="S279" s="27" t="str">
        <f aca="false">IF(OR(Q279="",R279=""),"",IF(R279=0,"",Q279/R279))</f>
        <v/>
      </c>
      <c r="T279" s="20" t="str">
        <f aca="false">IF(Q279="","",IF(Q279&gt;0,"Win",IF(Q279&lt;0,"Loss","Breakeven")))</f>
        <v/>
      </c>
      <c r="U279" s="31"/>
      <c r="V279" s="31"/>
      <c r="W279" s="31"/>
      <c r="X279" s="29"/>
      <c r="Y279" s="29"/>
      <c r="Z279" s="20" t="str">
        <f aca="false">IF(B279="","",TEXT(B279,"yyyy-mm"))</f>
        <v/>
      </c>
      <c r="AA279" s="26" t="str">
        <f aca="false">IF(Q279="","",SUM($Q$4:Q279))</f>
        <v/>
      </c>
      <c r="AB279" s="26" t="str">
        <f aca="false">IF(AA279="","",MAX($AA$4:AA279))</f>
        <v/>
      </c>
      <c r="AC279" s="26" t="str">
        <f aca="false">IF(AA279="","",AA279-AB279)</f>
        <v/>
      </c>
    </row>
    <row r="280" customFormat="false" ht="16.5" hidden="false" customHeight="true" outlineLevel="0" collapsed="false">
      <c r="A280" s="20" t="str">
        <f aca="false">IF(B280="","",ROW()-3)</f>
        <v/>
      </c>
      <c r="B280" s="30"/>
      <c r="C280" s="31"/>
      <c r="D280" s="31"/>
      <c r="E280" s="31"/>
      <c r="F280" s="31"/>
      <c r="G280" s="31"/>
      <c r="H280" s="32"/>
      <c r="I280" s="32"/>
      <c r="J280" s="32"/>
      <c r="K280" s="33"/>
      <c r="L280" s="34"/>
      <c r="M280" s="34"/>
      <c r="N280" s="32"/>
      <c r="O280" s="32"/>
      <c r="P280" s="26" t="str">
        <f aca="false">IF(OR(B280="",H280="",I280="",J280=""),"",IF(F280="Long",1,IF(F280="Short",-1,0))*(I280-H280)*J280*IF(K280="",1,K280))</f>
        <v/>
      </c>
      <c r="Q280" s="26" t="str">
        <f aca="false">IF(P280="","",P280-N(L280)-N(M280))</f>
        <v/>
      </c>
      <c r="R280" s="26" t="str">
        <f aca="false">IF(OR(B280="",H280="",N280="",J280=""),"",ABS(H280-N280)*J280*IF(K280="",1,K280))</f>
        <v/>
      </c>
      <c r="S280" s="27" t="str">
        <f aca="false">IF(OR(Q280="",R280=""),"",IF(R280=0,"",Q280/R280))</f>
        <v/>
      </c>
      <c r="T280" s="20" t="str">
        <f aca="false">IF(Q280="","",IF(Q280&gt;0,"Win",IF(Q280&lt;0,"Loss","Breakeven")))</f>
        <v/>
      </c>
      <c r="U280" s="31"/>
      <c r="V280" s="31"/>
      <c r="W280" s="31"/>
      <c r="X280" s="29"/>
      <c r="Y280" s="29"/>
      <c r="Z280" s="20" t="str">
        <f aca="false">IF(B280="","",TEXT(B280,"yyyy-mm"))</f>
        <v/>
      </c>
      <c r="AA280" s="26" t="str">
        <f aca="false">IF(Q280="","",SUM($Q$4:Q280))</f>
        <v/>
      </c>
      <c r="AB280" s="26" t="str">
        <f aca="false">IF(AA280="","",MAX($AA$4:AA280))</f>
        <v/>
      </c>
      <c r="AC280" s="26" t="str">
        <f aca="false">IF(AA280="","",AA280-AB280)</f>
        <v/>
      </c>
    </row>
    <row r="281" customFormat="false" ht="16.5" hidden="false" customHeight="true" outlineLevel="0" collapsed="false">
      <c r="A281" s="20" t="str">
        <f aca="false">IF(B281="","",ROW()-3)</f>
        <v/>
      </c>
      <c r="B281" s="30"/>
      <c r="C281" s="31"/>
      <c r="D281" s="31"/>
      <c r="E281" s="31"/>
      <c r="F281" s="31"/>
      <c r="G281" s="31"/>
      <c r="H281" s="32"/>
      <c r="I281" s="32"/>
      <c r="J281" s="32"/>
      <c r="K281" s="33"/>
      <c r="L281" s="34"/>
      <c r="M281" s="34"/>
      <c r="N281" s="32"/>
      <c r="O281" s="32"/>
      <c r="P281" s="26" t="str">
        <f aca="false">IF(OR(B281="",H281="",I281="",J281=""),"",IF(F281="Long",1,IF(F281="Short",-1,0))*(I281-H281)*J281*IF(K281="",1,K281))</f>
        <v/>
      </c>
      <c r="Q281" s="26" t="str">
        <f aca="false">IF(P281="","",P281-N(L281)-N(M281))</f>
        <v/>
      </c>
      <c r="R281" s="26" t="str">
        <f aca="false">IF(OR(B281="",H281="",N281="",J281=""),"",ABS(H281-N281)*J281*IF(K281="",1,K281))</f>
        <v/>
      </c>
      <c r="S281" s="27" t="str">
        <f aca="false">IF(OR(Q281="",R281=""),"",IF(R281=0,"",Q281/R281))</f>
        <v/>
      </c>
      <c r="T281" s="20" t="str">
        <f aca="false">IF(Q281="","",IF(Q281&gt;0,"Win",IF(Q281&lt;0,"Loss","Breakeven")))</f>
        <v/>
      </c>
      <c r="U281" s="31"/>
      <c r="V281" s="31"/>
      <c r="W281" s="31"/>
      <c r="X281" s="29"/>
      <c r="Y281" s="29"/>
      <c r="Z281" s="20" t="str">
        <f aca="false">IF(B281="","",TEXT(B281,"yyyy-mm"))</f>
        <v/>
      </c>
      <c r="AA281" s="26" t="str">
        <f aca="false">IF(Q281="","",SUM($Q$4:Q281))</f>
        <v/>
      </c>
      <c r="AB281" s="26" t="str">
        <f aca="false">IF(AA281="","",MAX($AA$4:AA281))</f>
        <v/>
      </c>
      <c r="AC281" s="26" t="str">
        <f aca="false">IF(AA281="","",AA281-AB281)</f>
        <v/>
      </c>
    </row>
    <row r="282" customFormat="false" ht="16.5" hidden="false" customHeight="true" outlineLevel="0" collapsed="false">
      <c r="A282" s="20" t="str">
        <f aca="false">IF(B282="","",ROW()-3)</f>
        <v/>
      </c>
      <c r="B282" s="30"/>
      <c r="C282" s="31"/>
      <c r="D282" s="31"/>
      <c r="E282" s="31"/>
      <c r="F282" s="31"/>
      <c r="G282" s="31"/>
      <c r="H282" s="32"/>
      <c r="I282" s="32"/>
      <c r="J282" s="32"/>
      <c r="K282" s="33"/>
      <c r="L282" s="34"/>
      <c r="M282" s="34"/>
      <c r="N282" s="32"/>
      <c r="O282" s="32"/>
      <c r="P282" s="26" t="str">
        <f aca="false">IF(OR(B282="",H282="",I282="",J282=""),"",IF(F282="Long",1,IF(F282="Short",-1,0))*(I282-H282)*J282*IF(K282="",1,K282))</f>
        <v/>
      </c>
      <c r="Q282" s="26" t="str">
        <f aca="false">IF(P282="","",P282-N(L282)-N(M282))</f>
        <v/>
      </c>
      <c r="R282" s="26" t="str">
        <f aca="false">IF(OR(B282="",H282="",N282="",J282=""),"",ABS(H282-N282)*J282*IF(K282="",1,K282))</f>
        <v/>
      </c>
      <c r="S282" s="27" t="str">
        <f aca="false">IF(OR(Q282="",R282=""),"",IF(R282=0,"",Q282/R282))</f>
        <v/>
      </c>
      <c r="T282" s="20" t="str">
        <f aca="false">IF(Q282="","",IF(Q282&gt;0,"Win",IF(Q282&lt;0,"Loss","Breakeven")))</f>
        <v/>
      </c>
      <c r="U282" s="31"/>
      <c r="V282" s="31"/>
      <c r="W282" s="31"/>
      <c r="X282" s="29"/>
      <c r="Y282" s="29"/>
      <c r="Z282" s="20" t="str">
        <f aca="false">IF(B282="","",TEXT(B282,"yyyy-mm"))</f>
        <v/>
      </c>
      <c r="AA282" s="26" t="str">
        <f aca="false">IF(Q282="","",SUM($Q$4:Q282))</f>
        <v/>
      </c>
      <c r="AB282" s="26" t="str">
        <f aca="false">IF(AA282="","",MAX($AA$4:AA282))</f>
        <v/>
      </c>
      <c r="AC282" s="26" t="str">
        <f aca="false">IF(AA282="","",AA282-AB282)</f>
        <v/>
      </c>
    </row>
    <row r="283" customFormat="false" ht="16.5" hidden="false" customHeight="true" outlineLevel="0" collapsed="false">
      <c r="A283" s="20" t="str">
        <f aca="false">IF(B283="","",ROW()-3)</f>
        <v/>
      </c>
      <c r="B283" s="30"/>
      <c r="C283" s="31"/>
      <c r="D283" s="31"/>
      <c r="E283" s="31"/>
      <c r="F283" s="31"/>
      <c r="G283" s="31"/>
      <c r="H283" s="32"/>
      <c r="I283" s="32"/>
      <c r="J283" s="32"/>
      <c r="K283" s="33"/>
      <c r="L283" s="34"/>
      <c r="M283" s="34"/>
      <c r="N283" s="32"/>
      <c r="O283" s="32"/>
      <c r="P283" s="26" t="str">
        <f aca="false">IF(OR(B283="",H283="",I283="",J283=""),"",IF(F283="Long",1,IF(F283="Short",-1,0))*(I283-H283)*J283*IF(K283="",1,K283))</f>
        <v/>
      </c>
      <c r="Q283" s="26" t="str">
        <f aca="false">IF(P283="","",P283-N(L283)-N(M283))</f>
        <v/>
      </c>
      <c r="R283" s="26" t="str">
        <f aca="false">IF(OR(B283="",H283="",N283="",J283=""),"",ABS(H283-N283)*J283*IF(K283="",1,K283))</f>
        <v/>
      </c>
      <c r="S283" s="27" t="str">
        <f aca="false">IF(OR(Q283="",R283=""),"",IF(R283=0,"",Q283/R283))</f>
        <v/>
      </c>
      <c r="T283" s="20" t="str">
        <f aca="false">IF(Q283="","",IF(Q283&gt;0,"Win",IF(Q283&lt;0,"Loss","Breakeven")))</f>
        <v/>
      </c>
      <c r="U283" s="31"/>
      <c r="V283" s="31"/>
      <c r="W283" s="31"/>
      <c r="X283" s="29"/>
      <c r="Y283" s="29"/>
      <c r="Z283" s="20" t="str">
        <f aca="false">IF(B283="","",TEXT(B283,"yyyy-mm"))</f>
        <v/>
      </c>
      <c r="AA283" s="26" t="str">
        <f aca="false">IF(Q283="","",SUM($Q$4:Q283))</f>
        <v/>
      </c>
      <c r="AB283" s="26" t="str">
        <f aca="false">IF(AA283="","",MAX($AA$4:AA283))</f>
        <v/>
      </c>
      <c r="AC283" s="26" t="str">
        <f aca="false">IF(AA283="","",AA283-AB283)</f>
        <v/>
      </c>
    </row>
    <row r="284" customFormat="false" ht="16.5" hidden="false" customHeight="true" outlineLevel="0" collapsed="false">
      <c r="A284" s="20" t="str">
        <f aca="false">IF(B284="","",ROW()-3)</f>
        <v/>
      </c>
      <c r="B284" s="30"/>
      <c r="C284" s="31"/>
      <c r="D284" s="31"/>
      <c r="E284" s="31"/>
      <c r="F284" s="31"/>
      <c r="G284" s="31"/>
      <c r="H284" s="32"/>
      <c r="I284" s="32"/>
      <c r="J284" s="32"/>
      <c r="K284" s="33"/>
      <c r="L284" s="34"/>
      <c r="M284" s="34"/>
      <c r="N284" s="32"/>
      <c r="O284" s="32"/>
      <c r="P284" s="26" t="str">
        <f aca="false">IF(OR(B284="",H284="",I284="",J284=""),"",IF(F284="Long",1,IF(F284="Short",-1,0))*(I284-H284)*J284*IF(K284="",1,K284))</f>
        <v/>
      </c>
      <c r="Q284" s="26" t="str">
        <f aca="false">IF(P284="","",P284-N(L284)-N(M284))</f>
        <v/>
      </c>
      <c r="R284" s="26" t="str">
        <f aca="false">IF(OR(B284="",H284="",N284="",J284=""),"",ABS(H284-N284)*J284*IF(K284="",1,K284))</f>
        <v/>
      </c>
      <c r="S284" s="27" t="str">
        <f aca="false">IF(OR(Q284="",R284=""),"",IF(R284=0,"",Q284/R284))</f>
        <v/>
      </c>
      <c r="T284" s="20" t="str">
        <f aca="false">IF(Q284="","",IF(Q284&gt;0,"Win",IF(Q284&lt;0,"Loss","Breakeven")))</f>
        <v/>
      </c>
      <c r="U284" s="31"/>
      <c r="V284" s="31"/>
      <c r="W284" s="31"/>
      <c r="X284" s="29"/>
      <c r="Y284" s="29"/>
      <c r="Z284" s="20" t="str">
        <f aca="false">IF(B284="","",TEXT(B284,"yyyy-mm"))</f>
        <v/>
      </c>
      <c r="AA284" s="26" t="str">
        <f aca="false">IF(Q284="","",SUM($Q$4:Q284))</f>
        <v/>
      </c>
      <c r="AB284" s="26" t="str">
        <f aca="false">IF(AA284="","",MAX($AA$4:AA284))</f>
        <v/>
      </c>
      <c r="AC284" s="26" t="str">
        <f aca="false">IF(AA284="","",AA284-AB284)</f>
        <v/>
      </c>
    </row>
    <row r="285" customFormat="false" ht="16.5" hidden="false" customHeight="true" outlineLevel="0" collapsed="false">
      <c r="A285" s="20" t="str">
        <f aca="false">IF(B285="","",ROW()-3)</f>
        <v/>
      </c>
      <c r="B285" s="30"/>
      <c r="C285" s="31"/>
      <c r="D285" s="31"/>
      <c r="E285" s="31"/>
      <c r="F285" s="31"/>
      <c r="G285" s="31"/>
      <c r="H285" s="32"/>
      <c r="I285" s="32"/>
      <c r="J285" s="32"/>
      <c r="K285" s="33"/>
      <c r="L285" s="34"/>
      <c r="M285" s="34"/>
      <c r="N285" s="32"/>
      <c r="O285" s="32"/>
      <c r="P285" s="26" t="str">
        <f aca="false">IF(OR(B285="",H285="",I285="",J285=""),"",IF(F285="Long",1,IF(F285="Short",-1,0))*(I285-H285)*J285*IF(K285="",1,K285))</f>
        <v/>
      </c>
      <c r="Q285" s="26" t="str">
        <f aca="false">IF(P285="","",P285-N(L285)-N(M285))</f>
        <v/>
      </c>
      <c r="R285" s="26" t="str">
        <f aca="false">IF(OR(B285="",H285="",N285="",J285=""),"",ABS(H285-N285)*J285*IF(K285="",1,K285))</f>
        <v/>
      </c>
      <c r="S285" s="27" t="str">
        <f aca="false">IF(OR(Q285="",R285=""),"",IF(R285=0,"",Q285/R285))</f>
        <v/>
      </c>
      <c r="T285" s="20" t="str">
        <f aca="false">IF(Q285="","",IF(Q285&gt;0,"Win",IF(Q285&lt;0,"Loss","Breakeven")))</f>
        <v/>
      </c>
      <c r="U285" s="31"/>
      <c r="V285" s="31"/>
      <c r="W285" s="31"/>
      <c r="X285" s="29"/>
      <c r="Y285" s="29"/>
      <c r="Z285" s="20" t="str">
        <f aca="false">IF(B285="","",TEXT(B285,"yyyy-mm"))</f>
        <v/>
      </c>
      <c r="AA285" s="26" t="str">
        <f aca="false">IF(Q285="","",SUM($Q$4:Q285))</f>
        <v/>
      </c>
      <c r="AB285" s="26" t="str">
        <f aca="false">IF(AA285="","",MAX($AA$4:AA285))</f>
        <v/>
      </c>
      <c r="AC285" s="26" t="str">
        <f aca="false">IF(AA285="","",AA285-AB285)</f>
        <v/>
      </c>
    </row>
    <row r="286" customFormat="false" ht="16.5" hidden="false" customHeight="true" outlineLevel="0" collapsed="false">
      <c r="A286" s="20" t="str">
        <f aca="false">IF(B286="","",ROW()-3)</f>
        <v/>
      </c>
      <c r="B286" s="30"/>
      <c r="C286" s="31"/>
      <c r="D286" s="31"/>
      <c r="E286" s="31"/>
      <c r="F286" s="31"/>
      <c r="G286" s="31"/>
      <c r="H286" s="32"/>
      <c r="I286" s="32"/>
      <c r="J286" s="32"/>
      <c r="K286" s="33"/>
      <c r="L286" s="34"/>
      <c r="M286" s="34"/>
      <c r="N286" s="32"/>
      <c r="O286" s="32"/>
      <c r="P286" s="26" t="str">
        <f aca="false">IF(OR(B286="",H286="",I286="",J286=""),"",IF(F286="Long",1,IF(F286="Short",-1,0))*(I286-H286)*J286*IF(K286="",1,K286))</f>
        <v/>
      </c>
      <c r="Q286" s="26" t="str">
        <f aca="false">IF(P286="","",P286-N(L286)-N(M286))</f>
        <v/>
      </c>
      <c r="R286" s="26" t="str">
        <f aca="false">IF(OR(B286="",H286="",N286="",J286=""),"",ABS(H286-N286)*J286*IF(K286="",1,K286))</f>
        <v/>
      </c>
      <c r="S286" s="27" t="str">
        <f aca="false">IF(OR(Q286="",R286=""),"",IF(R286=0,"",Q286/R286))</f>
        <v/>
      </c>
      <c r="T286" s="20" t="str">
        <f aca="false">IF(Q286="","",IF(Q286&gt;0,"Win",IF(Q286&lt;0,"Loss","Breakeven")))</f>
        <v/>
      </c>
      <c r="U286" s="31"/>
      <c r="V286" s="31"/>
      <c r="W286" s="31"/>
      <c r="X286" s="29"/>
      <c r="Y286" s="29"/>
      <c r="Z286" s="20" t="str">
        <f aca="false">IF(B286="","",TEXT(B286,"yyyy-mm"))</f>
        <v/>
      </c>
      <c r="AA286" s="26" t="str">
        <f aca="false">IF(Q286="","",SUM($Q$4:Q286))</f>
        <v/>
      </c>
      <c r="AB286" s="26" t="str">
        <f aca="false">IF(AA286="","",MAX($AA$4:AA286))</f>
        <v/>
      </c>
      <c r="AC286" s="26" t="str">
        <f aca="false">IF(AA286="","",AA286-AB286)</f>
        <v/>
      </c>
    </row>
    <row r="287" customFormat="false" ht="16.5" hidden="false" customHeight="true" outlineLevel="0" collapsed="false">
      <c r="A287" s="20" t="str">
        <f aca="false">IF(B287="","",ROW()-3)</f>
        <v/>
      </c>
      <c r="B287" s="30"/>
      <c r="C287" s="31"/>
      <c r="D287" s="31"/>
      <c r="E287" s="31"/>
      <c r="F287" s="31"/>
      <c r="G287" s="31"/>
      <c r="H287" s="32"/>
      <c r="I287" s="32"/>
      <c r="J287" s="32"/>
      <c r="K287" s="33"/>
      <c r="L287" s="34"/>
      <c r="M287" s="34"/>
      <c r="N287" s="32"/>
      <c r="O287" s="32"/>
      <c r="P287" s="26" t="str">
        <f aca="false">IF(OR(B287="",H287="",I287="",J287=""),"",IF(F287="Long",1,IF(F287="Short",-1,0))*(I287-H287)*J287*IF(K287="",1,K287))</f>
        <v/>
      </c>
      <c r="Q287" s="26" t="str">
        <f aca="false">IF(P287="","",P287-N(L287)-N(M287))</f>
        <v/>
      </c>
      <c r="R287" s="26" t="str">
        <f aca="false">IF(OR(B287="",H287="",N287="",J287=""),"",ABS(H287-N287)*J287*IF(K287="",1,K287))</f>
        <v/>
      </c>
      <c r="S287" s="27" t="str">
        <f aca="false">IF(OR(Q287="",R287=""),"",IF(R287=0,"",Q287/R287))</f>
        <v/>
      </c>
      <c r="T287" s="20" t="str">
        <f aca="false">IF(Q287="","",IF(Q287&gt;0,"Win",IF(Q287&lt;0,"Loss","Breakeven")))</f>
        <v/>
      </c>
      <c r="U287" s="31"/>
      <c r="V287" s="31"/>
      <c r="W287" s="31"/>
      <c r="X287" s="29"/>
      <c r="Y287" s="29"/>
      <c r="Z287" s="20" t="str">
        <f aca="false">IF(B287="","",TEXT(B287,"yyyy-mm"))</f>
        <v/>
      </c>
      <c r="AA287" s="26" t="str">
        <f aca="false">IF(Q287="","",SUM($Q$4:Q287))</f>
        <v/>
      </c>
      <c r="AB287" s="26" t="str">
        <f aca="false">IF(AA287="","",MAX($AA$4:AA287))</f>
        <v/>
      </c>
      <c r="AC287" s="26" t="str">
        <f aca="false">IF(AA287="","",AA287-AB287)</f>
        <v/>
      </c>
    </row>
    <row r="288" customFormat="false" ht="16.5" hidden="false" customHeight="true" outlineLevel="0" collapsed="false">
      <c r="A288" s="20" t="str">
        <f aca="false">IF(B288="","",ROW()-3)</f>
        <v/>
      </c>
      <c r="B288" s="30"/>
      <c r="C288" s="31"/>
      <c r="D288" s="31"/>
      <c r="E288" s="31"/>
      <c r="F288" s="31"/>
      <c r="G288" s="31"/>
      <c r="H288" s="32"/>
      <c r="I288" s="32"/>
      <c r="J288" s="32"/>
      <c r="K288" s="33"/>
      <c r="L288" s="34"/>
      <c r="M288" s="34"/>
      <c r="N288" s="32"/>
      <c r="O288" s="32"/>
      <c r="P288" s="26" t="str">
        <f aca="false">IF(OR(B288="",H288="",I288="",J288=""),"",IF(F288="Long",1,IF(F288="Short",-1,0))*(I288-H288)*J288*IF(K288="",1,K288))</f>
        <v/>
      </c>
      <c r="Q288" s="26" t="str">
        <f aca="false">IF(P288="","",P288-N(L288)-N(M288))</f>
        <v/>
      </c>
      <c r="R288" s="26" t="str">
        <f aca="false">IF(OR(B288="",H288="",N288="",J288=""),"",ABS(H288-N288)*J288*IF(K288="",1,K288))</f>
        <v/>
      </c>
      <c r="S288" s="27" t="str">
        <f aca="false">IF(OR(Q288="",R288=""),"",IF(R288=0,"",Q288/R288))</f>
        <v/>
      </c>
      <c r="T288" s="20" t="str">
        <f aca="false">IF(Q288="","",IF(Q288&gt;0,"Win",IF(Q288&lt;0,"Loss","Breakeven")))</f>
        <v/>
      </c>
      <c r="U288" s="31"/>
      <c r="V288" s="31"/>
      <c r="W288" s="31"/>
      <c r="X288" s="29"/>
      <c r="Y288" s="29"/>
      <c r="Z288" s="20" t="str">
        <f aca="false">IF(B288="","",TEXT(B288,"yyyy-mm"))</f>
        <v/>
      </c>
      <c r="AA288" s="26" t="str">
        <f aca="false">IF(Q288="","",SUM($Q$4:Q288))</f>
        <v/>
      </c>
      <c r="AB288" s="26" t="str">
        <f aca="false">IF(AA288="","",MAX($AA$4:AA288))</f>
        <v/>
      </c>
      <c r="AC288" s="26" t="str">
        <f aca="false">IF(AA288="","",AA288-AB288)</f>
        <v/>
      </c>
    </row>
    <row r="289" customFormat="false" ht="16.5" hidden="false" customHeight="true" outlineLevel="0" collapsed="false">
      <c r="A289" s="20" t="str">
        <f aca="false">IF(B289="","",ROW()-3)</f>
        <v/>
      </c>
      <c r="B289" s="30"/>
      <c r="C289" s="31"/>
      <c r="D289" s="31"/>
      <c r="E289" s="31"/>
      <c r="F289" s="31"/>
      <c r="G289" s="31"/>
      <c r="H289" s="32"/>
      <c r="I289" s="32"/>
      <c r="J289" s="32"/>
      <c r="K289" s="33"/>
      <c r="L289" s="34"/>
      <c r="M289" s="34"/>
      <c r="N289" s="32"/>
      <c r="O289" s="32"/>
      <c r="P289" s="26" t="str">
        <f aca="false">IF(OR(B289="",H289="",I289="",J289=""),"",IF(F289="Long",1,IF(F289="Short",-1,0))*(I289-H289)*J289*IF(K289="",1,K289))</f>
        <v/>
      </c>
      <c r="Q289" s="26" t="str">
        <f aca="false">IF(P289="","",P289-N(L289)-N(M289))</f>
        <v/>
      </c>
      <c r="R289" s="26" t="str">
        <f aca="false">IF(OR(B289="",H289="",N289="",J289=""),"",ABS(H289-N289)*J289*IF(K289="",1,K289))</f>
        <v/>
      </c>
      <c r="S289" s="27" t="str">
        <f aca="false">IF(OR(Q289="",R289=""),"",IF(R289=0,"",Q289/R289))</f>
        <v/>
      </c>
      <c r="T289" s="20" t="str">
        <f aca="false">IF(Q289="","",IF(Q289&gt;0,"Win",IF(Q289&lt;0,"Loss","Breakeven")))</f>
        <v/>
      </c>
      <c r="U289" s="31"/>
      <c r="V289" s="31"/>
      <c r="W289" s="31"/>
      <c r="X289" s="29"/>
      <c r="Y289" s="29"/>
      <c r="Z289" s="20" t="str">
        <f aca="false">IF(B289="","",TEXT(B289,"yyyy-mm"))</f>
        <v/>
      </c>
      <c r="AA289" s="26" t="str">
        <f aca="false">IF(Q289="","",SUM($Q$4:Q289))</f>
        <v/>
      </c>
      <c r="AB289" s="26" t="str">
        <f aca="false">IF(AA289="","",MAX($AA$4:AA289))</f>
        <v/>
      </c>
      <c r="AC289" s="26" t="str">
        <f aca="false">IF(AA289="","",AA289-AB289)</f>
        <v/>
      </c>
    </row>
    <row r="290" customFormat="false" ht="16.5" hidden="false" customHeight="true" outlineLevel="0" collapsed="false">
      <c r="A290" s="20" t="str">
        <f aca="false">IF(B290="","",ROW()-3)</f>
        <v/>
      </c>
      <c r="B290" s="30"/>
      <c r="C290" s="31"/>
      <c r="D290" s="31"/>
      <c r="E290" s="31"/>
      <c r="F290" s="31"/>
      <c r="G290" s="31"/>
      <c r="H290" s="32"/>
      <c r="I290" s="32"/>
      <c r="J290" s="32"/>
      <c r="K290" s="33"/>
      <c r="L290" s="34"/>
      <c r="M290" s="34"/>
      <c r="N290" s="32"/>
      <c r="O290" s="32"/>
      <c r="P290" s="26" t="str">
        <f aca="false">IF(OR(B290="",H290="",I290="",J290=""),"",IF(F290="Long",1,IF(F290="Short",-1,0))*(I290-H290)*J290*IF(K290="",1,K290))</f>
        <v/>
      </c>
      <c r="Q290" s="26" t="str">
        <f aca="false">IF(P290="","",P290-N(L290)-N(M290))</f>
        <v/>
      </c>
      <c r="R290" s="26" t="str">
        <f aca="false">IF(OR(B290="",H290="",N290="",J290=""),"",ABS(H290-N290)*J290*IF(K290="",1,K290))</f>
        <v/>
      </c>
      <c r="S290" s="27" t="str">
        <f aca="false">IF(OR(Q290="",R290=""),"",IF(R290=0,"",Q290/R290))</f>
        <v/>
      </c>
      <c r="T290" s="20" t="str">
        <f aca="false">IF(Q290="","",IF(Q290&gt;0,"Win",IF(Q290&lt;0,"Loss","Breakeven")))</f>
        <v/>
      </c>
      <c r="U290" s="31"/>
      <c r="V290" s="31"/>
      <c r="W290" s="31"/>
      <c r="X290" s="29"/>
      <c r="Y290" s="29"/>
      <c r="Z290" s="20" t="str">
        <f aca="false">IF(B290="","",TEXT(B290,"yyyy-mm"))</f>
        <v/>
      </c>
      <c r="AA290" s="26" t="str">
        <f aca="false">IF(Q290="","",SUM($Q$4:Q290))</f>
        <v/>
      </c>
      <c r="AB290" s="26" t="str">
        <f aca="false">IF(AA290="","",MAX($AA$4:AA290))</f>
        <v/>
      </c>
      <c r="AC290" s="26" t="str">
        <f aca="false">IF(AA290="","",AA290-AB290)</f>
        <v/>
      </c>
    </row>
    <row r="291" customFormat="false" ht="16.5" hidden="false" customHeight="true" outlineLevel="0" collapsed="false">
      <c r="A291" s="20" t="str">
        <f aca="false">IF(B291="","",ROW()-3)</f>
        <v/>
      </c>
      <c r="B291" s="30"/>
      <c r="C291" s="31"/>
      <c r="D291" s="31"/>
      <c r="E291" s="31"/>
      <c r="F291" s="31"/>
      <c r="G291" s="31"/>
      <c r="H291" s="32"/>
      <c r="I291" s="32"/>
      <c r="J291" s="32"/>
      <c r="K291" s="33"/>
      <c r="L291" s="34"/>
      <c r="M291" s="34"/>
      <c r="N291" s="32"/>
      <c r="O291" s="32"/>
      <c r="P291" s="26" t="str">
        <f aca="false">IF(OR(B291="",H291="",I291="",J291=""),"",IF(F291="Long",1,IF(F291="Short",-1,0))*(I291-H291)*J291*IF(K291="",1,K291))</f>
        <v/>
      </c>
      <c r="Q291" s="26" t="str">
        <f aca="false">IF(P291="","",P291-N(L291)-N(M291))</f>
        <v/>
      </c>
      <c r="R291" s="26" t="str">
        <f aca="false">IF(OR(B291="",H291="",N291="",J291=""),"",ABS(H291-N291)*J291*IF(K291="",1,K291))</f>
        <v/>
      </c>
      <c r="S291" s="27" t="str">
        <f aca="false">IF(OR(Q291="",R291=""),"",IF(R291=0,"",Q291/R291))</f>
        <v/>
      </c>
      <c r="T291" s="20" t="str">
        <f aca="false">IF(Q291="","",IF(Q291&gt;0,"Win",IF(Q291&lt;0,"Loss","Breakeven")))</f>
        <v/>
      </c>
      <c r="U291" s="31"/>
      <c r="V291" s="31"/>
      <c r="W291" s="31"/>
      <c r="X291" s="29"/>
      <c r="Y291" s="29"/>
      <c r="Z291" s="20" t="str">
        <f aca="false">IF(B291="","",TEXT(B291,"yyyy-mm"))</f>
        <v/>
      </c>
      <c r="AA291" s="26" t="str">
        <f aca="false">IF(Q291="","",SUM($Q$4:Q291))</f>
        <v/>
      </c>
      <c r="AB291" s="26" t="str">
        <f aca="false">IF(AA291="","",MAX($AA$4:AA291))</f>
        <v/>
      </c>
      <c r="AC291" s="26" t="str">
        <f aca="false">IF(AA291="","",AA291-AB291)</f>
        <v/>
      </c>
    </row>
    <row r="292" customFormat="false" ht="16.5" hidden="false" customHeight="true" outlineLevel="0" collapsed="false">
      <c r="A292" s="20" t="str">
        <f aca="false">IF(B292="","",ROW()-3)</f>
        <v/>
      </c>
      <c r="B292" s="30"/>
      <c r="C292" s="31"/>
      <c r="D292" s="31"/>
      <c r="E292" s="31"/>
      <c r="F292" s="31"/>
      <c r="G292" s="31"/>
      <c r="H292" s="32"/>
      <c r="I292" s="32"/>
      <c r="J292" s="32"/>
      <c r="K292" s="33"/>
      <c r="L292" s="34"/>
      <c r="M292" s="34"/>
      <c r="N292" s="32"/>
      <c r="O292" s="32"/>
      <c r="P292" s="26" t="str">
        <f aca="false">IF(OR(B292="",H292="",I292="",J292=""),"",IF(F292="Long",1,IF(F292="Short",-1,0))*(I292-H292)*J292*IF(K292="",1,K292))</f>
        <v/>
      </c>
      <c r="Q292" s="26" t="str">
        <f aca="false">IF(P292="","",P292-N(L292)-N(M292))</f>
        <v/>
      </c>
      <c r="R292" s="26" t="str">
        <f aca="false">IF(OR(B292="",H292="",N292="",J292=""),"",ABS(H292-N292)*J292*IF(K292="",1,K292))</f>
        <v/>
      </c>
      <c r="S292" s="27" t="str">
        <f aca="false">IF(OR(Q292="",R292=""),"",IF(R292=0,"",Q292/R292))</f>
        <v/>
      </c>
      <c r="T292" s="20" t="str">
        <f aca="false">IF(Q292="","",IF(Q292&gt;0,"Win",IF(Q292&lt;0,"Loss","Breakeven")))</f>
        <v/>
      </c>
      <c r="U292" s="31"/>
      <c r="V292" s="31"/>
      <c r="W292" s="31"/>
      <c r="X292" s="29"/>
      <c r="Y292" s="29"/>
      <c r="Z292" s="20" t="str">
        <f aca="false">IF(B292="","",TEXT(B292,"yyyy-mm"))</f>
        <v/>
      </c>
      <c r="AA292" s="26" t="str">
        <f aca="false">IF(Q292="","",SUM($Q$4:Q292))</f>
        <v/>
      </c>
      <c r="AB292" s="26" t="str">
        <f aca="false">IF(AA292="","",MAX($AA$4:AA292))</f>
        <v/>
      </c>
      <c r="AC292" s="26" t="str">
        <f aca="false">IF(AA292="","",AA292-AB292)</f>
        <v/>
      </c>
    </row>
    <row r="293" customFormat="false" ht="16.5" hidden="false" customHeight="true" outlineLevel="0" collapsed="false">
      <c r="A293" s="20" t="str">
        <f aca="false">IF(B293="","",ROW()-3)</f>
        <v/>
      </c>
      <c r="B293" s="30"/>
      <c r="C293" s="31"/>
      <c r="D293" s="31"/>
      <c r="E293" s="31"/>
      <c r="F293" s="31"/>
      <c r="G293" s="31"/>
      <c r="H293" s="32"/>
      <c r="I293" s="32"/>
      <c r="J293" s="32"/>
      <c r="K293" s="33"/>
      <c r="L293" s="34"/>
      <c r="M293" s="34"/>
      <c r="N293" s="32"/>
      <c r="O293" s="32"/>
      <c r="P293" s="26" t="str">
        <f aca="false">IF(OR(B293="",H293="",I293="",J293=""),"",IF(F293="Long",1,IF(F293="Short",-1,0))*(I293-H293)*J293*IF(K293="",1,K293))</f>
        <v/>
      </c>
      <c r="Q293" s="26" t="str">
        <f aca="false">IF(P293="","",P293-N(L293)-N(M293))</f>
        <v/>
      </c>
      <c r="R293" s="26" t="str">
        <f aca="false">IF(OR(B293="",H293="",N293="",J293=""),"",ABS(H293-N293)*J293*IF(K293="",1,K293))</f>
        <v/>
      </c>
      <c r="S293" s="27" t="str">
        <f aca="false">IF(OR(Q293="",R293=""),"",IF(R293=0,"",Q293/R293))</f>
        <v/>
      </c>
      <c r="T293" s="20" t="str">
        <f aca="false">IF(Q293="","",IF(Q293&gt;0,"Win",IF(Q293&lt;0,"Loss","Breakeven")))</f>
        <v/>
      </c>
      <c r="U293" s="31"/>
      <c r="V293" s="31"/>
      <c r="W293" s="31"/>
      <c r="X293" s="29"/>
      <c r="Y293" s="29"/>
      <c r="Z293" s="20" t="str">
        <f aca="false">IF(B293="","",TEXT(B293,"yyyy-mm"))</f>
        <v/>
      </c>
      <c r="AA293" s="26" t="str">
        <f aca="false">IF(Q293="","",SUM($Q$4:Q293))</f>
        <v/>
      </c>
      <c r="AB293" s="26" t="str">
        <f aca="false">IF(AA293="","",MAX($AA$4:AA293))</f>
        <v/>
      </c>
      <c r="AC293" s="26" t="str">
        <f aca="false">IF(AA293="","",AA293-AB293)</f>
        <v/>
      </c>
    </row>
    <row r="294" customFormat="false" ht="16.5" hidden="false" customHeight="true" outlineLevel="0" collapsed="false">
      <c r="A294" s="20" t="str">
        <f aca="false">IF(B294="","",ROW()-3)</f>
        <v/>
      </c>
      <c r="B294" s="30"/>
      <c r="C294" s="31"/>
      <c r="D294" s="31"/>
      <c r="E294" s="31"/>
      <c r="F294" s="31"/>
      <c r="G294" s="31"/>
      <c r="H294" s="32"/>
      <c r="I294" s="32"/>
      <c r="J294" s="32"/>
      <c r="K294" s="33"/>
      <c r="L294" s="34"/>
      <c r="M294" s="34"/>
      <c r="N294" s="32"/>
      <c r="O294" s="32"/>
      <c r="P294" s="26" t="str">
        <f aca="false">IF(OR(B294="",H294="",I294="",J294=""),"",IF(F294="Long",1,IF(F294="Short",-1,0))*(I294-H294)*J294*IF(K294="",1,K294))</f>
        <v/>
      </c>
      <c r="Q294" s="26" t="str">
        <f aca="false">IF(P294="","",P294-N(L294)-N(M294))</f>
        <v/>
      </c>
      <c r="R294" s="26" t="str">
        <f aca="false">IF(OR(B294="",H294="",N294="",J294=""),"",ABS(H294-N294)*J294*IF(K294="",1,K294))</f>
        <v/>
      </c>
      <c r="S294" s="27" t="str">
        <f aca="false">IF(OR(Q294="",R294=""),"",IF(R294=0,"",Q294/R294))</f>
        <v/>
      </c>
      <c r="T294" s="20" t="str">
        <f aca="false">IF(Q294="","",IF(Q294&gt;0,"Win",IF(Q294&lt;0,"Loss","Breakeven")))</f>
        <v/>
      </c>
      <c r="U294" s="31"/>
      <c r="V294" s="31"/>
      <c r="W294" s="31"/>
      <c r="X294" s="29"/>
      <c r="Y294" s="29"/>
      <c r="Z294" s="20" t="str">
        <f aca="false">IF(B294="","",TEXT(B294,"yyyy-mm"))</f>
        <v/>
      </c>
      <c r="AA294" s="26" t="str">
        <f aca="false">IF(Q294="","",SUM($Q$4:Q294))</f>
        <v/>
      </c>
      <c r="AB294" s="26" t="str">
        <f aca="false">IF(AA294="","",MAX($AA$4:AA294))</f>
        <v/>
      </c>
      <c r="AC294" s="26" t="str">
        <f aca="false">IF(AA294="","",AA294-AB294)</f>
        <v/>
      </c>
    </row>
    <row r="295" customFormat="false" ht="16.5" hidden="false" customHeight="true" outlineLevel="0" collapsed="false">
      <c r="A295" s="20" t="str">
        <f aca="false">IF(B295="","",ROW()-3)</f>
        <v/>
      </c>
      <c r="B295" s="30"/>
      <c r="C295" s="31"/>
      <c r="D295" s="31"/>
      <c r="E295" s="31"/>
      <c r="F295" s="31"/>
      <c r="G295" s="31"/>
      <c r="H295" s="32"/>
      <c r="I295" s="32"/>
      <c r="J295" s="32"/>
      <c r="K295" s="33"/>
      <c r="L295" s="34"/>
      <c r="M295" s="34"/>
      <c r="N295" s="32"/>
      <c r="O295" s="32"/>
      <c r="P295" s="26" t="str">
        <f aca="false">IF(OR(B295="",H295="",I295="",J295=""),"",IF(F295="Long",1,IF(F295="Short",-1,0))*(I295-H295)*J295*IF(K295="",1,K295))</f>
        <v/>
      </c>
      <c r="Q295" s="26" t="str">
        <f aca="false">IF(P295="","",P295-N(L295)-N(M295))</f>
        <v/>
      </c>
      <c r="R295" s="26" t="str">
        <f aca="false">IF(OR(B295="",H295="",N295="",J295=""),"",ABS(H295-N295)*J295*IF(K295="",1,K295))</f>
        <v/>
      </c>
      <c r="S295" s="27" t="str">
        <f aca="false">IF(OR(Q295="",R295=""),"",IF(R295=0,"",Q295/R295))</f>
        <v/>
      </c>
      <c r="T295" s="20" t="str">
        <f aca="false">IF(Q295="","",IF(Q295&gt;0,"Win",IF(Q295&lt;0,"Loss","Breakeven")))</f>
        <v/>
      </c>
      <c r="U295" s="31"/>
      <c r="V295" s="31"/>
      <c r="W295" s="31"/>
      <c r="X295" s="29"/>
      <c r="Y295" s="29"/>
      <c r="Z295" s="20" t="str">
        <f aca="false">IF(B295="","",TEXT(B295,"yyyy-mm"))</f>
        <v/>
      </c>
      <c r="AA295" s="26" t="str">
        <f aca="false">IF(Q295="","",SUM($Q$4:Q295))</f>
        <v/>
      </c>
      <c r="AB295" s="26" t="str">
        <f aca="false">IF(AA295="","",MAX($AA$4:AA295))</f>
        <v/>
      </c>
      <c r="AC295" s="26" t="str">
        <f aca="false">IF(AA295="","",AA295-AB295)</f>
        <v/>
      </c>
    </row>
    <row r="296" customFormat="false" ht="16.5" hidden="false" customHeight="true" outlineLevel="0" collapsed="false">
      <c r="A296" s="20" t="str">
        <f aca="false">IF(B296="","",ROW()-3)</f>
        <v/>
      </c>
      <c r="B296" s="30"/>
      <c r="C296" s="31"/>
      <c r="D296" s="31"/>
      <c r="E296" s="31"/>
      <c r="F296" s="31"/>
      <c r="G296" s="31"/>
      <c r="H296" s="32"/>
      <c r="I296" s="32"/>
      <c r="J296" s="32"/>
      <c r="K296" s="33"/>
      <c r="L296" s="34"/>
      <c r="M296" s="34"/>
      <c r="N296" s="32"/>
      <c r="O296" s="32"/>
      <c r="P296" s="26" t="str">
        <f aca="false">IF(OR(B296="",H296="",I296="",J296=""),"",IF(F296="Long",1,IF(F296="Short",-1,0))*(I296-H296)*J296*IF(K296="",1,K296))</f>
        <v/>
      </c>
      <c r="Q296" s="26" t="str">
        <f aca="false">IF(P296="","",P296-N(L296)-N(M296))</f>
        <v/>
      </c>
      <c r="R296" s="26" t="str">
        <f aca="false">IF(OR(B296="",H296="",N296="",J296=""),"",ABS(H296-N296)*J296*IF(K296="",1,K296))</f>
        <v/>
      </c>
      <c r="S296" s="27" t="str">
        <f aca="false">IF(OR(Q296="",R296=""),"",IF(R296=0,"",Q296/R296))</f>
        <v/>
      </c>
      <c r="T296" s="20" t="str">
        <f aca="false">IF(Q296="","",IF(Q296&gt;0,"Win",IF(Q296&lt;0,"Loss","Breakeven")))</f>
        <v/>
      </c>
      <c r="U296" s="31"/>
      <c r="V296" s="31"/>
      <c r="W296" s="31"/>
      <c r="X296" s="29"/>
      <c r="Y296" s="29"/>
      <c r="Z296" s="20" t="str">
        <f aca="false">IF(B296="","",TEXT(B296,"yyyy-mm"))</f>
        <v/>
      </c>
      <c r="AA296" s="26" t="str">
        <f aca="false">IF(Q296="","",SUM($Q$4:Q296))</f>
        <v/>
      </c>
      <c r="AB296" s="26" t="str">
        <f aca="false">IF(AA296="","",MAX($AA$4:AA296))</f>
        <v/>
      </c>
      <c r="AC296" s="26" t="str">
        <f aca="false">IF(AA296="","",AA296-AB296)</f>
        <v/>
      </c>
    </row>
    <row r="297" customFormat="false" ht="16.5" hidden="false" customHeight="true" outlineLevel="0" collapsed="false">
      <c r="A297" s="20" t="str">
        <f aca="false">IF(B297="","",ROW()-3)</f>
        <v/>
      </c>
      <c r="B297" s="30"/>
      <c r="C297" s="31"/>
      <c r="D297" s="31"/>
      <c r="E297" s="31"/>
      <c r="F297" s="31"/>
      <c r="G297" s="31"/>
      <c r="H297" s="32"/>
      <c r="I297" s="32"/>
      <c r="J297" s="32"/>
      <c r="K297" s="33"/>
      <c r="L297" s="34"/>
      <c r="M297" s="34"/>
      <c r="N297" s="32"/>
      <c r="O297" s="32"/>
      <c r="P297" s="26" t="str">
        <f aca="false">IF(OR(B297="",H297="",I297="",J297=""),"",IF(F297="Long",1,IF(F297="Short",-1,0))*(I297-H297)*J297*IF(K297="",1,K297))</f>
        <v/>
      </c>
      <c r="Q297" s="26" t="str">
        <f aca="false">IF(P297="","",P297-N(L297)-N(M297))</f>
        <v/>
      </c>
      <c r="R297" s="26" t="str">
        <f aca="false">IF(OR(B297="",H297="",N297="",J297=""),"",ABS(H297-N297)*J297*IF(K297="",1,K297))</f>
        <v/>
      </c>
      <c r="S297" s="27" t="str">
        <f aca="false">IF(OR(Q297="",R297=""),"",IF(R297=0,"",Q297/R297))</f>
        <v/>
      </c>
      <c r="T297" s="20" t="str">
        <f aca="false">IF(Q297="","",IF(Q297&gt;0,"Win",IF(Q297&lt;0,"Loss","Breakeven")))</f>
        <v/>
      </c>
      <c r="U297" s="31"/>
      <c r="V297" s="31"/>
      <c r="W297" s="31"/>
      <c r="X297" s="29"/>
      <c r="Y297" s="29"/>
      <c r="Z297" s="20" t="str">
        <f aca="false">IF(B297="","",TEXT(B297,"yyyy-mm"))</f>
        <v/>
      </c>
      <c r="AA297" s="26" t="str">
        <f aca="false">IF(Q297="","",SUM($Q$4:Q297))</f>
        <v/>
      </c>
      <c r="AB297" s="26" t="str">
        <f aca="false">IF(AA297="","",MAX($AA$4:AA297))</f>
        <v/>
      </c>
      <c r="AC297" s="26" t="str">
        <f aca="false">IF(AA297="","",AA297-AB297)</f>
        <v/>
      </c>
    </row>
    <row r="298" customFormat="false" ht="16.5" hidden="false" customHeight="true" outlineLevel="0" collapsed="false">
      <c r="A298" s="20" t="str">
        <f aca="false">IF(B298="","",ROW()-3)</f>
        <v/>
      </c>
      <c r="B298" s="30"/>
      <c r="C298" s="31"/>
      <c r="D298" s="31"/>
      <c r="E298" s="31"/>
      <c r="F298" s="31"/>
      <c r="G298" s="31"/>
      <c r="H298" s="32"/>
      <c r="I298" s="32"/>
      <c r="J298" s="32"/>
      <c r="K298" s="33"/>
      <c r="L298" s="34"/>
      <c r="M298" s="34"/>
      <c r="N298" s="32"/>
      <c r="O298" s="32"/>
      <c r="P298" s="26" t="str">
        <f aca="false">IF(OR(B298="",H298="",I298="",J298=""),"",IF(F298="Long",1,IF(F298="Short",-1,0))*(I298-H298)*J298*IF(K298="",1,K298))</f>
        <v/>
      </c>
      <c r="Q298" s="26" t="str">
        <f aca="false">IF(P298="","",P298-N(L298)-N(M298))</f>
        <v/>
      </c>
      <c r="R298" s="26" t="str">
        <f aca="false">IF(OR(B298="",H298="",N298="",J298=""),"",ABS(H298-N298)*J298*IF(K298="",1,K298))</f>
        <v/>
      </c>
      <c r="S298" s="27" t="str">
        <f aca="false">IF(OR(Q298="",R298=""),"",IF(R298=0,"",Q298/R298))</f>
        <v/>
      </c>
      <c r="T298" s="20" t="str">
        <f aca="false">IF(Q298="","",IF(Q298&gt;0,"Win",IF(Q298&lt;0,"Loss","Breakeven")))</f>
        <v/>
      </c>
      <c r="U298" s="31"/>
      <c r="V298" s="31"/>
      <c r="W298" s="31"/>
      <c r="X298" s="29"/>
      <c r="Y298" s="29"/>
      <c r="Z298" s="20" t="str">
        <f aca="false">IF(B298="","",TEXT(B298,"yyyy-mm"))</f>
        <v/>
      </c>
      <c r="AA298" s="26" t="str">
        <f aca="false">IF(Q298="","",SUM($Q$4:Q298))</f>
        <v/>
      </c>
      <c r="AB298" s="26" t="str">
        <f aca="false">IF(AA298="","",MAX($AA$4:AA298))</f>
        <v/>
      </c>
      <c r="AC298" s="26" t="str">
        <f aca="false">IF(AA298="","",AA298-AB298)</f>
        <v/>
      </c>
    </row>
    <row r="299" customFormat="false" ht="16.5" hidden="false" customHeight="true" outlineLevel="0" collapsed="false">
      <c r="A299" s="20" t="str">
        <f aca="false">IF(B299="","",ROW()-3)</f>
        <v/>
      </c>
      <c r="B299" s="30"/>
      <c r="C299" s="31"/>
      <c r="D299" s="31"/>
      <c r="E299" s="31"/>
      <c r="F299" s="31"/>
      <c r="G299" s="31"/>
      <c r="H299" s="32"/>
      <c r="I299" s="32"/>
      <c r="J299" s="32"/>
      <c r="K299" s="33"/>
      <c r="L299" s="34"/>
      <c r="M299" s="34"/>
      <c r="N299" s="32"/>
      <c r="O299" s="32"/>
      <c r="P299" s="26" t="str">
        <f aca="false">IF(OR(B299="",H299="",I299="",J299=""),"",IF(F299="Long",1,IF(F299="Short",-1,0))*(I299-H299)*J299*IF(K299="",1,K299))</f>
        <v/>
      </c>
      <c r="Q299" s="26" t="str">
        <f aca="false">IF(P299="","",P299-N(L299)-N(M299))</f>
        <v/>
      </c>
      <c r="R299" s="26" t="str">
        <f aca="false">IF(OR(B299="",H299="",N299="",J299=""),"",ABS(H299-N299)*J299*IF(K299="",1,K299))</f>
        <v/>
      </c>
      <c r="S299" s="27" t="str">
        <f aca="false">IF(OR(Q299="",R299=""),"",IF(R299=0,"",Q299/R299))</f>
        <v/>
      </c>
      <c r="T299" s="20" t="str">
        <f aca="false">IF(Q299="","",IF(Q299&gt;0,"Win",IF(Q299&lt;0,"Loss","Breakeven")))</f>
        <v/>
      </c>
      <c r="U299" s="31"/>
      <c r="V299" s="31"/>
      <c r="W299" s="31"/>
      <c r="X299" s="29"/>
      <c r="Y299" s="29"/>
      <c r="Z299" s="20" t="str">
        <f aca="false">IF(B299="","",TEXT(B299,"yyyy-mm"))</f>
        <v/>
      </c>
      <c r="AA299" s="26" t="str">
        <f aca="false">IF(Q299="","",SUM($Q$4:Q299))</f>
        <v/>
      </c>
      <c r="AB299" s="26" t="str">
        <f aca="false">IF(AA299="","",MAX($AA$4:AA299))</f>
        <v/>
      </c>
      <c r="AC299" s="26" t="str">
        <f aca="false">IF(AA299="","",AA299-AB299)</f>
        <v/>
      </c>
    </row>
    <row r="300" customFormat="false" ht="16.5" hidden="false" customHeight="true" outlineLevel="0" collapsed="false">
      <c r="A300" s="20" t="str">
        <f aca="false">IF(B300="","",ROW()-3)</f>
        <v/>
      </c>
      <c r="B300" s="30"/>
      <c r="C300" s="31"/>
      <c r="D300" s="31"/>
      <c r="E300" s="31"/>
      <c r="F300" s="31"/>
      <c r="G300" s="31"/>
      <c r="H300" s="32"/>
      <c r="I300" s="32"/>
      <c r="J300" s="32"/>
      <c r="K300" s="33"/>
      <c r="L300" s="34"/>
      <c r="M300" s="34"/>
      <c r="N300" s="32"/>
      <c r="O300" s="32"/>
      <c r="P300" s="26" t="str">
        <f aca="false">IF(OR(B300="",H300="",I300="",J300=""),"",IF(F300="Long",1,IF(F300="Short",-1,0))*(I300-H300)*J300*IF(K300="",1,K300))</f>
        <v/>
      </c>
      <c r="Q300" s="26" t="str">
        <f aca="false">IF(P300="","",P300-N(L300)-N(M300))</f>
        <v/>
      </c>
      <c r="R300" s="26" t="str">
        <f aca="false">IF(OR(B300="",H300="",N300="",J300=""),"",ABS(H300-N300)*J300*IF(K300="",1,K300))</f>
        <v/>
      </c>
      <c r="S300" s="27" t="str">
        <f aca="false">IF(OR(Q300="",R300=""),"",IF(R300=0,"",Q300/R300))</f>
        <v/>
      </c>
      <c r="T300" s="20" t="str">
        <f aca="false">IF(Q300="","",IF(Q300&gt;0,"Win",IF(Q300&lt;0,"Loss","Breakeven")))</f>
        <v/>
      </c>
      <c r="U300" s="31"/>
      <c r="V300" s="31"/>
      <c r="W300" s="31"/>
      <c r="X300" s="29"/>
      <c r="Y300" s="29"/>
      <c r="Z300" s="20" t="str">
        <f aca="false">IF(B300="","",TEXT(B300,"yyyy-mm"))</f>
        <v/>
      </c>
      <c r="AA300" s="26" t="str">
        <f aca="false">IF(Q300="","",SUM($Q$4:Q300))</f>
        <v/>
      </c>
      <c r="AB300" s="26" t="str">
        <f aca="false">IF(AA300="","",MAX($AA$4:AA300))</f>
        <v/>
      </c>
      <c r="AC300" s="26" t="str">
        <f aca="false">IF(AA300="","",AA300-AB300)</f>
        <v/>
      </c>
    </row>
    <row r="301" customFormat="false" ht="16.5" hidden="false" customHeight="true" outlineLevel="0" collapsed="false">
      <c r="A301" s="20" t="str">
        <f aca="false">IF(B301="","",ROW()-3)</f>
        <v/>
      </c>
      <c r="B301" s="30"/>
      <c r="C301" s="31"/>
      <c r="D301" s="31"/>
      <c r="E301" s="31"/>
      <c r="F301" s="31"/>
      <c r="G301" s="31"/>
      <c r="H301" s="32"/>
      <c r="I301" s="32"/>
      <c r="J301" s="32"/>
      <c r="K301" s="33"/>
      <c r="L301" s="34"/>
      <c r="M301" s="34"/>
      <c r="N301" s="32"/>
      <c r="O301" s="32"/>
      <c r="P301" s="26" t="str">
        <f aca="false">IF(OR(B301="",H301="",I301="",J301=""),"",IF(F301="Long",1,IF(F301="Short",-1,0))*(I301-H301)*J301*IF(K301="",1,K301))</f>
        <v/>
      </c>
      <c r="Q301" s="26" t="str">
        <f aca="false">IF(P301="","",P301-N(L301)-N(M301))</f>
        <v/>
      </c>
      <c r="R301" s="26" t="str">
        <f aca="false">IF(OR(B301="",H301="",N301="",J301=""),"",ABS(H301-N301)*J301*IF(K301="",1,K301))</f>
        <v/>
      </c>
      <c r="S301" s="27" t="str">
        <f aca="false">IF(OR(Q301="",R301=""),"",IF(R301=0,"",Q301/R301))</f>
        <v/>
      </c>
      <c r="T301" s="20" t="str">
        <f aca="false">IF(Q301="","",IF(Q301&gt;0,"Win",IF(Q301&lt;0,"Loss","Breakeven")))</f>
        <v/>
      </c>
      <c r="U301" s="31"/>
      <c r="V301" s="31"/>
      <c r="W301" s="31"/>
      <c r="X301" s="29"/>
      <c r="Y301" s="29"/>
      <c r="Z301" s="20" t="str">
        <f aca="false">IF(B301="","",TEXT(B301,"yyyy-mm"))</f>
        <v/>
      </c>
      <c r="AA301" s="26" t="str">
        <f aca="false">IF(Q301="","",SUM($Q$4:Q301))</f>
        <v/>
      </c>
      <c r="AB301" s="26" t="str">
        <f aca="false">IF(AA301="","",MAX($AA$4:AA301))</f>
        <v/>
      </c>
      <c r="AC301" s="26" t="str">
        <f aca="false">IF(AA301="","",AA301-AB301)</f>
        <v/>
      </c>
    </row>
    <row r="302" customFormat="false" ht="16.5" hidden="false" customHeight="true" outlineLevel="0" collapsed="false">
      <c r="A302" s="20" t="str">
        <f aca="false">IF(B302="","",ROW()-3)</f>
        <v/>
      </c>
      <c r="B302" s="30"/>
      <c r="C302" s="31"/>
      <c r="D302" s="31"/>
      <c r="E302" s="31"/>
      <c r="F302" s="31"/>
      <c r="G302" s="31"/>
      <c r="H302" s="32"/>
      <c r="I302" s="32"/>
      <c r="J302" s="32"/>
      <c r="K302" s="33"/>
      <c r="L302" s="34"/>
      <c r="M302" s="34"/>
      <c r="N302" s="32"/>
      <c r="O302" s="32"/>
      <c r="P302" s="26" t="str">
        <f aca="false">IF(OR(B302="",H302="",I302="",J302=""),"",IF(F302="Long",1,IF(F302="Short",-1,0))*(I302-H302)*J302*IF(K302="",1,K302))</f>
        <v/>
      </c>
      <c r="Q302" s="26" t="str">
        <f aca="false">IF(P302="","",P302-N(L302)-N(M302))</f>
        <v/>
      </c>
      <c r="R302" s="26" t="str">
        <f aca="false">IF(OR(B302="",H302="",N302="",J302=""),"",ABS(H302-N302)*J302*IF(K302="",1,K302))</f>
        <v/>
      </c>
      <c r="S302" s="27" t="str">
        <f aca="false">IF(OR(Q302="",R302=""),"",IF(R302=0,"",Q302/R302))</f>
        <v/>
      </c>
      <c r="T302" s="20" t="str">
        <f aca="false">IF(Q302="","",IF(Q302&gt;0,"Win",IF(Q302&lt;0,"Loss","Breakeven")))</f>
        <v/>
      </c>
      <c r="U302" s="31"/>
      <c r="V302" s="31"/>
      <c r="W302" s="31"/>
      <c r="X302" s="29"/>
      <c r="Y302" s="29"/>
      <c r="Z302" s="20" t="str">
        <f aca="false">IF(B302="","",TEXT(B302,"yyyy-mm"))</f>
        <v/>
      </c>
      <c r="AA302" s="26" t="str">
        <f aca="false">IF(Q302="","",SUM($Q$4:Q302))</f>
        <v/>
      </c>
      <c r="AB302" s="26" t="str">
        <f aca="false">IF(AA302="","",MAX($AA$4:AA302))</f>
        <v/>
      </c>
      <c r="AC302" s="26" t="str">
        <f aca="false">IF(AA302="","",AA302-AB302)</f>
        <v/>
      </c>
    </row>
    <row r="303" customFormat="false" ht="16.5" hidden="false" customHeight="true" outlineLevel="0" collapsed="false">
      <c r="A303" s="20" t="str">
        <f aca="false">IF(B303="","",ROW()-3)</f>
        <v/>
      </c>
      <c r="B303" s="30"/>
      <c r="C303" s="31"/>
      <c r="D303" s="31"/>
      <c r="E303" s="31"/>
      <c r="F303" s="31"/>
      <c r="G303" s="31"/>
      <c r="H303" s="32"/>
      <c r="I303" s="32"/>
      <c r="J303" s="32"/>
      <c r="K303" s="33"/>
      <c r="L303" s="34"/>
      <c r="M303" s="34"/>
      <c r="N303" s="32"/>
      <c r="O303" s="32"/>
      <c r="P303" s="26" t="str">
        <f aca="false">IF(OR(B303="",H303="",I303="",J303=""),"",IF(F303="Long",1,IF(F303="Short",-1,0))*(I303-H303)*J303*IF(K303="",1,K303))</f>
        <v/>
      </c>
      <c r="Q303" s="26" t="str">
        <f aca="false">IF(P303="","",P303-N(L303)-N(M303))</f>
        <v/>
      </c>
      <c r="R303" s="26" t="str">
        <f aca="false">IF(OR(B303="",H303="",N303="",J303=""),"",ABS(H303-N303)*J303*IF(K303="",1,K303))</f>
        <v/>
      </c>
      <c r="S303" s="27" t="str">
        <f aca="false">IF(OR(Q303="",R303=""),"",IF(R303=0,"",Q303/R303))</f>
        <v/>
      </c>
      <c r="T303" s="20" t="str">
        <f aca="false">IF(Q303="","",IF(Q303&gt;0,"Win",IF(Q303&lt;0,"Loss","Breakeven")))</f>
        <v/>
      </c>
      <c r="U303" s="31"/>
      <c r="V303" s="31"/>
      <c r="W303" s="31"/>
      <c r="X303" s="29"/>
      <c r="Y303" s="29"/>
      <c r="Z303" s="20" t="str">
        <f aca="false">IF(B303="","",TEXT(B303,"yyyy-mm"))</f>
        <v/>
      </c>
      <c r="AA303" s="26" t="str">
        <f aca="false">IF(Q303="","",SUM($Q$4:Q303))</f>
        <v/>
      </c>
      <c r="AB303" s="26" t="str">
        <f aca="false">IF(AA303="","",MAX($AA$4:AA303))</f>
        <v/>
      </c>
      <c r="AC303" s="26" t="str">
        <f aca="false">IF(AA303="","",AA303-AB303)</f>
        <v/>
      </c>
    </row>
    <row r="304" customFormat="false" ht="16.5" hidden="false" customHeight="true" outlineLevel="0" collapsed="false">
      <c r="A304" s="20" t="str">
        <f aca="false">IF(B304="","",ROW()-3)</f>
        <v/>
      </c>
      <c r="B304" s="30"/>
      <c r="C304" s="31"/>
      <c r="D304" s="31"/>
      <c r="E304" s="31"/>
      <c r="F304" s="31"/>
      <c r="G304" s="31"/>
      <c r="H304" s="32"/>
      <c r="I304" s="32"/>
      <c r="J304" s="32"/>
      <c r="K304" s="33"/>
      <c r="L304" s="34"/>
      <c r="M304" s="34"/>
      <c r="N304" s="32"/>
      <c r="O304" s="32"/>
      <c r="P304" s="26" t="str">
        <f aca="false">IF(OR(B304="",H304="",I304="",J304=""),"",IF(F304="Long",1,IF(F304="Short",-1,0))*(I304-H304)*J304*IF(K304="",1,K304))</f>
        <v/>
      </c>
      <c r="Q304" s="26" t="str">
        <f aca="false">IF(P304="","",P304-N(L304)-N(M304))</f>
        <v/>
      </c>
      <c r="R304" s="26" t="str">
        <f aca="false">IF(OR(B304="",H304="",N304="",J304=""),"",ABS(H304-N304)*J304*IF(K304="",1,K304))</f>
        <v/>
      </c>
      <c r="S304" s="27" t="str">
        <f aca="false">IF(OR(Q304="",R304=""),"",IF(R304=0,"",Q304/R304))</f>
        <v/>
      </c>
      <c r="T304" s="20" t="str">
        <f aca="false">IF(Q304="","",IF(Q304&gt;0,"Win",IF(Q304&lt;0,"Loss","Breakeven")))</f>
        <v/>
      </c>
      <c r="U304" s="31"/>
      <c r="V304" s="31"/>
      <c r="W304" s="31"/>
      <c r="X304" s="29"/>
      <c r="Y304" s="29"/>
      <c r="Z304" s="20" t="str">
        <f aca="false">IF(B304="","",TEXT(B304,"yyyy-mm"))</f>
        <v/>
      </c>
      <c r="AA304" s="26" t="str">
        <f aca="false">IF(Q304="","",SUM($Q$4:Q304))</f>
        <v/>
      </c>
      <c r="AB304" s="26" t="str">
        <f aca="false">IF(AA304="","",MAX($AA$4:AA304))</f>
        <v/>
      </c>
      <c r="AC304" s="26" t="str">
        <f aca="false">IF(AA304="","",AA304-AB304)</f>
        <v/>
      </c>
    </row>
    <row r="305" customFormat="false" ht="16.5" hidden="false" customHeight="true" outlineLevel="0" collapsed="false">
      <c r="A305" s="20" t="str">
        <f aca="false">IF(B305="","",ROW()-3)</f>
        <v/>
      </c>
      <c r="B305" s="30"/>
      <c r="C305" s="31"/>
      <c r="D305" s="31"/>
      <c r="E305" s="31"/>
      <c r="F305" s="31"/>
      <c r="G305" s="31"/>
      <c r="H305" s="32"/>
      <c r="I305" s="32"/>
      <c r="J305" s="32"/>
      <c r="K305" s="33"/>
      <c r="L305" s="34"/>
      <c r="M305" s="34"/>
      <c r="N305" s="32"/>
      <c r="O305" s="32"/>
      <c r="P305" s="26" t="str">
        <f aca="false">IF(OR(B305="",H305="",I305="",J305=""),"",IF(F305="Long",1,IF(F305="Short",-1,0))*(I305-H305)*J305*IF(K305="",1,K305))</f>
        <v/>
      </c>
      <c r="Q305" s="26" t="str">
        <f aca="false">IF(P305="","",P305-N(L305)-N(M305))</f>
        <v/>
      </c>
      <c r="R305" s="26" t="str">
        <f aca="false">IF(OR(B305="",H305="",N305="",J305=""),"",ABS(H305-N305)*J305*IF(K305="",1,K305))</f>
        <v/>
      </c>
      <c r="S305" s="27" t="str">
        <f aca="false">IF(OR(Q305="",R305=""),"",IF(R305=0,"",Q305/R305))</f>
        <v/>
      </c>
      <c r="T305" s="20" t="str">
        <f aca="false">IF(Q305="","",IF(Q305&gt;0,"Win",IF(Q305&lt;0,"Loss","Breakeven")))</f>
        <v/>
      </c>
      <c r="U305" s="31"/>
      <c r="V305" s="31"/>
      <c r="W305" s="31"/>
      <c r="X305" s="29"/>
      <c r="Y305" s="29"/>
      <c r="Z305" s="20" t="str">
        <f aca="false">IF(B305="","",TEXT(B305,"yyyy-mm"))</f>
        <v/>
      </c>
      <c r="AA305" s="26" t="str">
        <f aca="false">IF(Q305="","",SUM($Q$4:Q305))</f>
        <v/>
      </c>
      <c r="AB305" s="26" t="str">
        <f aca="false">IF(AA305="","",MAX($AA$4:AA305))</f>
        <v/>
      </c>
      <c r="AC305" s="26" t="str">
        <f aca="false">IF(AA305="","",AA305-AB305)</f>
        <v/>
      </c>
    </row>
    <row r="306" customFormat="false" ht="16.5" hidden="false" customHeight="true" outlineLevel="0" collapsed="false">
      <c r="A306" s="20" t="str">
        <f aca="false">IF(B306="","",ROW()-3)</f>
        <v/>
      </c>
      <c r="B306" s="30"/>
      <c r="C306" s="31"/>
      <c r="D306" s="31"/>
      <c r="E306" s="31"/>
      <c r="F306" s="31"/>
      <c r="G306" s="31"/>
      <c r="H306" s="32"/>
      <c r="I306" s="32"/>
      <c r="J306" s="32"/>
      <c r="K306" s="33"/>
      <c r="L306" s="34"/>
      <c r="M306" s="34"/>
      <c r="N306" s="32"/>
      <c r="O306" s="32"/>
      <c r="P306" s="26" t="str">
        <f aca="false">IF(OR(B306="",H306="",I306="",J306=""),"",IF(F306="Long",1,IF(F306="Short",-1,0))*(I306-H306)*J306*IF(K306="",1,K306))</f>
        <v/>
      </c>
      <c r="Q306" s="26" t="str">
        <f aca="false">IF(P306="","",P306-N(L306)-N(M306))</f>
        <v/>
      </c>
      <c r="R306" s="26" t="str">
        <f aca="false">IF(OR(B306="",H306="",N306="",J306=""),"",ABS(H306-N306)*J306*IF(K306="",1,K306))</f>
        <v/>
      </c>
      <c r="S306" s="27" t="str">
        <f aca="false">IF(OR(Q306="",R306=""),"",IF(R306=0,"",Q306/R306))</f>
        <v/>
      </c>
      <c r="T306" s="20" t="str">
        <f aca="false">IF(Q306="","",IF(Q306&gt;0,"Win",IF(Q306&lt;0,"Loss","Breakeven")))</f>
        <v/>
      </c>
      <c r="U306" s="31"/>
      <c r="V306" s="31"/>
      <c r="W306" s="31"/>
      <c r="X306" s="29"/>
      <c r="Y306" s="29"/>
      <c r="Z306" s="20" t="str">
        <f aca="false">IF(B306="","",TEXT(B306,"yyyy-mm"))</f>
        <v/>
      </c>
      <c r="AA306" s="26" t="str">
        <f aca="false">IF(Q306="","",SUM($Q$4:Q306))</f>
        <v/>
      </c>
      <c r="AB306" s="26" t="str">
        <f aca="false">IF(AA306="","",MAX($AA$4:AA306))</f>
        <v/>
      </c>
      <c r="AC306" s="26" t="str">
        <f aca="false">IF(AA306="","",AA306-AB306)</f>
        <v/>
      </c>
    </row>
    <row r="307" customFormat="false" ht="16.5" hidden="false" customHeight="true" outlineLevel="0" collapsed="false">
      <c r="A307" s="20" t="str">
        <f aca="false">IF(B307="","",ROW()-3)</f>
        <v/>
      </c>
      <c r="B307" s="30"/>
      <c r="C307" s="31"/>
      <c r="D307" s="31"/>
      <c r="E307" s="31"/>
      <c r="F307" s="31"/>
      <c r="G307" s="31"/>
      <c r="H307" s="32"/>
      <c r="I307" s="32"/>
      <c r="J307" s="32"/>
      <c r="K307" s="33"/>
      <c r="L307" s="34"/>
      <c r="M307" s="34"/>
      <c r="N307" s="32"/>
      <c r="O307" s="32"/>
      <c r="P307" s="26" t="str">
        <f aca="false">IF(OR(B307="",H307="",I307="",J307=""),"",IF(F307="Long",1,IF(F307="Short",-1,0))*(I307-H307)*J307*IF(K307="",1,K307))</f>
        <v/>
      </c>
      <c r="Q307" s="26" t="str">
        <f aca="false">IF(P307="","",P307-N(L307)-N(M307))</f>
        <v/>
      </c>
      <c r="R307" s="26" t="str">
        <f aca="false">IF(OR(B307="",H307="",N307="",J307=""),"",ABS(H307-N307)*J307*IF(K307="",1,K307))</f>
        <v/>
      </c>
      <c r="S307" s="27" t="str">
        <f aca="false">IF(OR(Q307="",R307=""),"",IF(R307=0,"",Q307/R307))</f>
        <v/>
      </c>
      <c r="T307" s="20" t="str">
        <f aca="false">IF(Q307="","",IF(Q307&gt;0,"Win",IF(Q307&lt;0,"Loss","Breakeven")))</f>
        <v/>
      </c>
      <c r="U307" s="31"/>
      <c r="V307" s="31"/>
      <c r="W307" s="31"/>
      <c r="X307" s="29"/>
      <c r="Y307" s="29"/>
      <c r="Z307" s="20" t="str">
        <f aca="false">IF(B307="","",TEXT(B307,"yyyy-mm"))</f>
        <v/>
      </c>
      <c r="AA307" s="26" t="str">
        <f aca="false">IF(Q307="","",SUM($Q$4:Q307))</f>
        <v/>
      </c>
      <c r="AB307" s="26" t="str">
        <f aca="false">IF(AA307="","",MAX($AA$4:AA307))</f>
        <v/>
      </c>
      <c r="AC307" s="26" t="str">
        <f aca="false">IF(AA307="","",AA307-AB307)</f>
        <v/>
      </c>
    </row>
    <row r="308" customFormat="false" ht="16.5" hidden="false" customHeight="true" outlineLevel="0" collapsed="false">
      <c r="A308" s="20" t="str">
        <f aca="false">IF(B308="","",ROW()-3)</f>
        <v/>
      </c>
      <c r="B308" s="30"/>
      <c r="C308" s="31"/>
      <c r="D308" s="31"/>
      <c r="E308" s="31"/>
      <c r="F308" s="31"/>
      <c r="G308" s="31"/>
      <c r="H308" s="32"/>
      <c r="I308" s="32"/>
      <c r="J308" s="32"/>
      <c r="K308" s="33"/>
      <c r="L308" s="34"/>
      <c r="M308" s="34"/>
      <c r="N308" s="32"/>
      <c r="O308" s="32"/>
      <c r="P308" s="26" t="str">
        <f aca="false">IF(OR(B308="",H308="",I308="",J308=""),"",IF(F308="Long",1,IF(F308="Short",-1,0))*(I308-H308)*J308*IF(K308="",1,K308))</f>
        <v/>
      </c>
      <c r="Q308" s="26" t="str">
        <f aca="false">IF(P308="","",P308-N(L308)-N(M308))</f>
        <v/>
      </c>
      <c r="R308" s="26" t="str">
        <f aca="false">IF(OR(B308="",H308="",N308="",J308=""),"",ABS(H308-N308)*J308*IF(K308="",1,K308))</f>
        <v/>
      </c>
      <c r="S308" s="27" t="str">
        <f aca="false">IF(OR(Q308="",R308=""),"",IF(R308=0,"",Q308/R308))</f>
        <v/>
      </c>
      <c r="T308" s="20" t="str">
        <f aca="false">IF(Q308="","",IF(Q308&gt;0,"Win",IF(Q308&lt;0,"Loss","Breakeven")))</f>
        <v/>
      </c>
      <c r="U308" s="31"/>
      <c r="V308" s="31"/>
      <c r="W308" s="31"/>
      <c r="X308" s="29"/>
      <c r="Y308" s="29"/>
      <c r="Z308" s="20" t="str">
        <f aca="false">IF(B308="","",TEXT(B308,"yyyy-mm"))</f>
        <v/>
      </c>
      <c r="AA308" s="26" t="str">
        <f aca="false">IF(Q308="","",SUM($Q$4:Q308))</f>
        <v/>
      </c>
      <c r="AB308" s="26" t="str">
        <f aca="false">IF(AA308="","",MAX($AA$4:AA308))</f>
        <v/>
      </c>
      <c r="AC308" s="26" t="str">
        <f aca="false">IF(AA308="","",AA308-AB308)</f>
        <v/>
      </c>
    </row>
    <row r="309" customFormat="false" ht="16.5" hidden="false" customHeight="true" outlineLevel="0" collapsed="false">
      <c r="A309" s="20" t="str">
        <f aca="false">IF(B309="","",ROW()-3)</f>
        <v/>
      </c>
      <c r="B309" s="30"/>
      <c r="C309" s="31"/>
      <c r="D309" s="31"/>
      <c r="E309" s="31"/>
      <c r="F309" s="31"/>
      <c r="G309" s="31"/>
      <c r="H309" s="32"/>
      <c r="I309" s="32"/>
      <c r="J309" s="32"/>
      <c r="K309" s="33"/>
      <c r="L309" s="34"/>
      <c r="M309" s="34"/>
      <c r="N309" s="32"/>
      <c r="O309" s="32"/>
      <c r="P309" s="26" t="str">
        <f aca="false">IF(OR(B309="",H309="",I309="",J309=""),"",IF(F309="Long",1,IF(F309="Short",-1,0))*(I309-H309)*J309*IF(K309="",1,K309))</f>
        <v/>
      </c>
      <c r="Q309" s="26" t="str">
        <f aca="false">IF(P309="","",P309-N(L309)-N(M309))</f>
        <v/>
      </c>
      <c r="R309" s="26" t="str">
        <f aca="false">IF(OR(B309="",H309="",N309="",J309=""),"",ABS(H309-N309)*J309*IF(K309="",1,K309))</f>
        <v/>
      </c>
      <c r="S309" s="27" t="str">
        <f aca="false">IF(OR(Q309="",R309=""),"",IF(R309=0,"",Q309/R309))</f>
        <v/>
      </c>
      <c r="T309" s="20" t="str">
        <f aca="false">IF(Q309="","",IF(Q309&gt;0,"Win",IF(Q309&lt;0,"Loss","Breakeven")))</f>
        <v/>
      </c>
      <c r="U309" s="31"/>
      <c r="V309" s="31"/>
      <c r="W309" s="31"/>
      <c r="X309" s="29"/>
      <c r="Y309" s="29"/>
      <c r="Z309" s="20" t="str">
        <f aca="false">IF(B309="","",TEXT(B309,"yyyy-mm"))</f>
        <v/>
      </c>
      <c r="AA309" s="26" t="str">
        <f aca="false">IF(Q309="","",SUM($Q$4:Q309))</f>
        <v/>
      </c>
      <c r="AB309" s="26" t="str">
        <f aca="false">IF(AA309="","",MAX($AA$4:AA309))</f>
        <v/>
      </c>
      <c r="AC309" s="26" t="str">
        <f aca="false">IF(AA309="","",AA309-AB309)</f>
        <v/>
      </c>
    </row>
    <row r="310" customFormat="false" ht="16.5" hidden="false" customHeight="true" outlineLevel="0" collapsed="false">
      <c r="A310" s="20" t="str">
        <f aca="false">IF(B310="","",ROW()-3)</f>
        <v/>
      </c>
      <c r="B310" s="30"/>
      <c r="C310" s="31"/>
      <c r="D310" s="31"/>
      <c r="E310" s="31"/>
      <c r="F310" s="31"/>
      <c r="G310" s="31"/>
      <c r="H310" s="32"/>
      <c r="I310" s="32"/>
      <c r="J310" s="32"/>
      <c r="K310" s="33"/>
      <c r="L310" s="34"/>
      <c r="M310" s="34"/>
      <c r="N310" s="32"/>
      <c r="O310" s="32"/>
      <c r="P310" s="26" t="str">
        <f aca="false">IF(OR(B310="",H310="",I310="",J310=""),"",IF(F310="Long",1,IF(F310="Short",-1,0))*(I310-H310)*J310*IF(K310="",1,K310))</f>
        <v/>
      </c>
      <c r="Q310" s="26" t="str">
        <f aca="false">IF(P310="","",P310-N(L310)-N(M310))</f>
        <v/>
      </c>
      <c r="R310" s="26" t="str">
        <f aca="false">IF(OR(B310="",H310="",N310="",J310=""),"",ABS(H310-N310)*J310*IF(K310="",1,K310))</f>
        <v/>
      </c>
      <c r="S310" s="27" t="str">
        <f aca="false">IF(OR(Q310="",R310=""),"",IF(R310=0,"",Q310/R310))</f>
        <v/>
      </c>
      <c r="T310" s="20" t="str">
        <f aca="false">IF(Q310="","",IF(Q310&gt;0,"Win",IF(Q310&lt;0,"Loss","Breakeven")))</f>
        <v/>
      </c>
      <c r="U310" s="31"/>
      <c r="V310" s="31"/>
      <c r="W310" s="31"/>
      <c r="X310" s="29"/>
      <c r="Y310" s="29"/>
      <c r="Z310" s="20" t="str">
        <f aca="false">IF(B310="","",TEXT(B310,"yyyy-mm"))</f>
        <v/>
      </c>
      <c r="AA310" s="26" t="str">
        <f aca="false">IF(Q310="","",SUM($Q$4:Q310))</f>
        <v/>
      </c>
      <c r="AB310" s="26" t="str">
        <f aca="false">IF(AA310="","",MAX($AA$4:AA310))</f>
        <v/>
      </c>
      <c r="AC310" s="26" t="str">
        <f aca="false">IF(AA310="","",AA310-AB310)</f>
        <v/>
      </c>
    </row>
    <row r="311" customFormat="false" ht="16.5" hidden="false" customHeight="true" outlineLevel="0" collapsed="false">
      <c r="A311" s="20" t="str">
        <f aca="false">IF(B311="","",ROW()-3)</f>
        <v/>
      </c>
      <c r="B311" s="30"/>
      <c r="C311" s="31"/>
      <c r="D311" s="31"/>
      <c r="E311" s="31"/>
      <c r="F311" s="31"/>
      <c r="G311" s="31"/>
      <c r="H311" s="32"/>
      <c r="I311" s="32"/>
      <c r="J311" s="32"/>
      <c r="K311" s="33"/>
      <c r="L311" s="34"/>
      <c r="M311" s="34"/>
      <c r="N311" s="32"/>
      <c r="O311" s="32"/>
      <c r="P311" s="26" t="str">
        <f aca="false">IF(OR(B311="",H311="",I311="",J311=""),"",IF(F311="Long",1,IF(F311="Short",-1,0))*(I311-H311)*J311*IF(K311="",1,K311))</f>
        <v/>
      </c>
      <c r="Q311" s="26" t="str">
        <f aca="false">IF(P311="","",P311-N(L311)-N(M311))</f>
        <v/>
      </c>
      <c r="R311" s="26" t="str">
        <f aca="false">IF(OR(B311="",H311="",N311="",J311=""),"",ABS(H311-N311)*J311*IF(K311="",1,K311))</f>
        <v/>
      </c>
      <c r="S311" s="27" t="str">
        <f aca="false">IF(OR(Q311="",R311=""),"",IF(R311=0,"",Q311/R311))</f>
        <v/>
      </c>
      <c r="T311" s="20" t="str">
        <f aca="false">IF(Q311="","",IF(Q311&gt;0,"Win",IF(Q311&lt;0,"Loss","Breakeven")))</f>
        <v/>
      </c>
      <c r="U311" s="31"/>
      <c r="V311" s="31"/>
      <c r="W311" s="31"/>
      <c r="X311" s="29"/>
      <c r="Y311" s="29"/>
      <c r="Z311" s="20" t="str">
        <f aca="false">IF(B311="","",TEXT(B311,"yyyy-mm"))</f>
        <v/>
      </c>
      <c r="AA311" s="26" t="str">
        <f aca="false">IF(Q311="","",SUM($Q$4:Q311))</f>
        <v/>
      </c>
      <c r="AB311" s="26" t="str">
        <f aca="false">IF(AA311="","",MAX($AA$4:AA311))</f>
        <v/>
      </c>
      <c r="AC311" s="26" t="str">
        <f aca="false">IF(AA311="","",AA311-AB311)</f>
        <v/>
      </c>
    </row>
    <row r="312" customFormat="false" ht="16.5" hidden="false" customHeight="true" outlineLevel="0" collapsed="false">
      <c r="A312" s="20" t="str">
        <f aca="false">IF(B312="","",ROW()-3)</f>
        <v/>
      </c>
      <c r="B312" s="30"/>
      <c r="C312" s="31"/>
      <c r="D312" s="31"/>
      <c r="E312" s="31"/>
      <c r="F312" s="31"/>
      <c r="G312" s="31"/>
      <c r="H312" s="32"/>
      <c r="I312" s="32"/>
      <c r="J312" s="32"/>
      <c r="K312" s="33"/>
      <c r="L312" s="34"/>
      <c r="M312" s="34"/>
      <c r="N312" s="32"/>
      <c r="O312" s="32"/>
      <c r="P312" s="26" t="str">
        <f aca="false">IF(OR(B312="",H312="",I312="",J312=""),"",IF(F312="Long",1,IF(F312="Short",-1,0))*(I312-H312)*J312*IF(K312="",1,K312))</f>
        <v/>
      </c>
      <c r="Q312" s="26" t="str">
        <f aca="false">IF(P312="","",P312-N(L312)-N(M312))</f>
        <v/>
      </c>
      <c r="R312" s="26" t="str">
        <f aca="false">IF(OR(B312="",H312="",N312="",J312=""),"",ABS(H312-N312)*J312*IF(K312="",1,K312))</f>
        <v/>
      </c>
      <c r="S312" s="27" t="str">
        <f aca="false">IF(OR(Q312="",R312=""),"",IF(R312=0,"",Q312/R312))</f>
        <v/>
      </c>
      <c r="T312" s="20" t="str">
        <f aca="false">IF(Q312="","",IF(Q312&gt;0,"Win",IF(Q312&lt;0,"Loss","Breakeven")))</f>
        <v/>
      </c>
      <c r="U312" s="31"/>
      <c r="V312" s="31"/>
      <c r="W312" s="31"/>
      <c r="X312" s="29"/>
      <c r="Y312" s="29"/>
      <c r="Z312" s="20" t="str">
        <f aca="false">IF(B312="","",TEXT(B312,"yyyy-mm"))</f>
        <v/>
      </c>
      <c r="AA312" s="26" t="str">
        <f aca="false">IF(Q312="","",SUM($Q$4:Q312))</f>
        <v/>
      </c>
      <c r="AB312" s="26" t="str">
        <f aca="false">IF(AA312="","",MAX($AA$4:AA312))</f>
        <v/>
      </c>
      <c r="AC312" s="26" t="str">
        <f aca="false">IF(AA312="","",AA312-AB312)</f>
        <v/>
      </c>
    </row>
    <row r="313" customFormat="false" ht="16.5" hidden="false" customHeight="true" outlineLevel="0" collapsed="false">
      <c r="A313" s="20" t="str">
        <f aca="false">IF(B313="","",ROW()-3)</f>
        <v/>
      </c>
      <c r="B313" s="30"/>
      <c r="C313" s="31"/>
      <c r="D313" s="31"/>
      <c r="E313" s="31"/>
      <c r="F313" s="31"/>
      <c r="G313" s="31"/>
      <c r="H313" s="32"/>
      <c r="I313" s="32"/>
      <c r="J313" s="32"/>
      <c r="K313" s="33"/>
      <c r="L313" s="34"/>
      <c r="M313" s="34"/>
      <c r="N313" s="32"/>
      <c r="O313" s="32"/>
      <c r="P313" s="26" t="str">
        <f aca="false">IF(OR(B313="",H313="",I313="",J313=""),"",IF(F313="Long",1,IF(F313="Short",-1,0))*(I313-H313)*J313*IF(K313="",1,K313))</f>
        <v/>
      </c>
      <c r="Q313" s="26" t="str">
        <f aca="false">IF(P313="","",P313-N(L313)-N(M313))</f>
        <v/>
      </c>
      <c r="R313" s="26" t="str">
        <f aca="false">IF(OR(B313="",H313="",N313="",J313=""),"",ABS(H313-N313)*J313*IF(K313="",1,K313))</f>
        <v/>
      </c>
      <c r="S313" s="27" t="str">
        <f aca="false">IF(OR(Q313="",R313=""),"",IF(R313=0,"",Q313/R313))</f>
        <v/>
      </c>
      <c r="T313" s="20" t="str">
        <f aca="false">IF(Q313="","",IF(Q313&gt;0,"Win",IF(Q313&lt;0,"Loss","Breakeven")))</f>
        <v/>
      </c>
      <c r="U313" s="31"/>
      <c r="V313" s="31"/>
      <c r="W313" s="31"/>
      <c r="X313" s="29"/>
      <c r="Y313" s="29"/>
      <c r="Z313" s="20" t="str">
        <f aca="false">IF(B313="","",TEXT(B313,"yyyy-mm"))</f>
        <v/>
      </c>
      <c r="AA313" s="26" t="str">
        <f aca="false">IF(Q313="","",SUM($Q$4:Q313))</f>
        <v/>
      </c>
      <c r="AB313" s="26" t="str">
        <f aca="false">IF(AA313="","",MAX($AA$4:AA313))</f>
        <v/>
      </c>
      <c r="AC313" s="26" t="str">
        <f aca="false">IF(AA313="","",AA313-AB313)</f>
        <v/>
      </c>
    </row>
    <row r="314" customFormat="false" ht="16.5" hidden="false" customHeight="true" outlineLevel="0" collapsed="false">
      <c r="A314" s="20" t="str">
        <f aca="false">IF(B314="","",ROW()-3)</f>
        <v/>
      </c>
      <c r="B314" s="30"/>
      <c r="C314" s="31"/>
      <c r="D314" s="31"/>
      <c r="E314" s="31"/>
      <c r="F314" s="31"/>
      <c r="G314" s="31"/>
      <c r="H314" s="32"/>
      <c r="I314" s="32"/>
      <c r="J314" s="32"/>
      <c r="K314" s="33"/>
      <c r="L314" s="34"/>
      <c r="M314" s="34"/>
      <c r="N314" s="32"/>
      <c r="O314" s="32"/>
      <c r="P314" s="26" t="str">
        <f aca="false">IF(OR(B314="",H314="",I314="",J314=""),"",IF(F314="Long",1,IF(F314="Short",-1,0))*(I314-H314)*J314*IF(K314="",1,K314))</f>
        <v/>
      </c>
      <c r="Q314" s="26" t="str">
        <f aca="false">IF(P314="","",P314-N(L314)-N(M314))</f>
        <v/>
      </c>
      <c r="R314" s="26" t="str">
        <f aca="false">IF(OR(B314="",H314="",N314="",J314=""),"",ABS(H314-N314)*J314*IF(K314="",1,K314))</f>
        <v/>
      </c>
      <c r="S314" s="27" t="str">
        <f aca="false">IF(OR(Q314="",R314=""),"",IF(R314=0,"",Q314/R314))</f>
        <v/>
      </c>
      <c r="T314" s="20" t="str">
        <f aca="false">IF(Q314="","",IF(Q314&gt;0,"Win",IF(Q314&lt;0,"Loss","Breakeven")))</f>
        <v/>
      </c>
      <c r="U314" s="31"/>
      <c r="V314" s="31"/>
      <c r="W314" s="31"/>
      <c r="X314" s="29"/>
      <c r="Y314" s="29"/>
      <c r="Z314" s="20" t="str">
        <f aca="false">IF(B314="","",TEXT(B314,"yyyy-mm"))</f>
        <v/>
      </c>
      <c r="AA314" s="26" t="str">
        <f aca="false">IF(Q314="","",SUM($Q$4:Q314))</f>
        <v/>
      </c>
      <c r="AB314" s="26" t="str">
        <f aca="false">IF(AA314="","",MAX($AA$4:AA314))</f>
        <v/>
      </c>
      <c r="AC314" s="26" t="str">
        <f aca="false">IF(AA314="","",AA314-AB314)</f>
        <v/>
      </c>
    </row>
    <row r="315" customFormat="false" ht="16.5" hidden="false" customHeight="true" outlineLevel="0" collapsed="false">
      <c r="A315" s="20" t="str">
        <f aca="false">IF(B315="","",ROW()-3)</f>
        <v/>
      </c>
      <c r="B315" s="30"/>
      <c r="C315" s="31"/>
      <c r="D315" s="31"/>
      <c r="E315" s="31"/>
      <c r="F315" s="31"/>
      <c r="G315" s="31"/>
      <c r="H315" s="32"/>
      <c r="I315" s="32"/>
      <c r="J315" s="32"/>
      <c r="K315" s="33"/>
      <c r="L315" s="34"/>
      <c r="M315" s="34"/>
      <c r="N315" s="32"/>
      <c r="O315" s="32"/>
      <c r="P315" s="26" t="str">
        <f aca="false">IF(OR(B315="",H315="",I315="",J315=""),"",IF(F315="Long",1,IF(F315="Short",-1,0))*(I315-H315)*J315*IF(K315="",1,K315))</f>
        <v/>
      </c>
      <c r="Q315" s="26" t="str">
        <f aca="false">IF(P315="","",P315-N(L315)-N(M315))</f>
        <v/>
      </c>
      <c r="R315" s="26" t="str">
        <f aca="false">IF(OR(B315="",H315="",N315="",J315=""),"",ABS(H315-N315)*J315*IF(K315="",1,K315))</f>
        <v/>
      </c>
      <c r="S315" s="27" t="str">
        <f aca="false">IF(OR(Q315="",R315=""),"",IF(R315=0,"",Q315/R315))</f>
        <v/>
      </c>
      <c r="T315" s="20" t="str">
        <f aca="false">IF(Q315="","",IF(Q315&gt;0,"Win",IF(Q315&lt;0,"Loss","Breakeven")))</f>
        <v/>
      </c>
      <c r="U315" s="31"/>
      <c r="V315" s="31"/>
      <c r="W315" s="31"/>
      <c r="X315" s="29"/>
      <c r="Y315" s="29"/>
      <c r="Z315" s="20" t="str">
        <f aca="false">IF(B315="","",TEXT(B315,"yyyy-mm"))</f>
        <v/>
      </c>
      <c r="AA315" s="26" t="str">
        <f aca="false">IF(Q315="","",SUM($Q$4:Q315))</f>
        <v/>
      </c>
      <c r="AB315" s="26" t="str">
        <f aca="false">IF(AA315="","",MAX($AA$4:AA315))</f>
        <v/>
      </c>
      <c r="AC315" s="26" t="str">
        <f aca="false">IF(AA315="","",AA315-AB315)</f>
        <v/>
      </c>
    </row>
    <row r="316" customFormat="false" ht="16.5" hidden="false" customHeight="true" outlineLevel="0" collapsed="false">
      <c r="A316" s="20" t="str">
        <f aca="false">IF(B316="","",ROW()-3)</f>
        <v/>
      </c>
      <c r="B316" s="30"/>
      <c r="C316" s="31"/>
      <c r="D316" s="31"/>
      <c r="E316" s="31"/>
      <c r="F316" s="31"/>
      <c r="G316" s="31"/>
      <c r="H316" s="32"/>
      <c r="I316" s="32"/>
      <c r="J316" s="32"/>
      <c r="K316" s="33"/>
      <c r="L316" s="34"/>
      <c r="M316" s="34"/>
      <c r="N316" s="32"/>
      <c r="O316" s="32"/>
      <c r="P316" s="26" t="str">
        <f aca="false">IF(OR(B316="",H316="",I316="",J316=""),"",IF(F316="Long",1,IF(F316="Short",-1,0))*(I316-H316)*J316*IF(K316="",1,K316))</f>
        <v/>
      </c>
      <c r="Q316" s="26" t="str">
        <f aca="false">IF(P316="","",P316-N(L316)-N(M316))</f>
        <v/>
      </c>
      <c r="R316" s="26" t="str">
        <f aca="false">IF(OR(B316="",H316="",N316="",J316=""),"",ABS(H316-N316)*J316*IF(K316="",1,K316))</f>
        <v/>
      </c>
      <c r="S316" s="27" t="str">
        <f aca="false">IF(OR(Q316="",R316=""),"",IF(R316=0,"",Q316/R316))</f>
        <v/>
      </c>
      <c r="T316" s="20" t="str">
        <f aca="false">IF(Q316="","",IF(Q316&gt;0,"Win",IF(Q316&lt;0,"Loss","Breakeven")))</f>
        <v/>
      </c>
      <c r="U316" s="31"/>
      <c r="V316" s="31"/>
      <c r="W316" s="31"/>
      <c r="X316" s="29"/>
      <c r="Y316" s="29"/>
      <c r="Z316" s="20" t="str">
        <f aca="false">IF(B316="","",TEXT(B316,"yyyy-mm"))</f>
        <v/>
      </c>
      <c r="AA316" s="26" t="str">
        <f aca="false">IF(Q316="","",SUM($Q$4:Q316))</f>
        <v/>
      </c>
      <c r="AB316" s="26" t="str">
        <f aca="false">IF(AA316="","",MAX($AA$4:AA316))</f>
        <v/>
      </c>
      <c r="AC316" s="26" t="str">
        <f aca="false">IF(AA316="","",AA316-AB316)</f>
        <v/>
      </c>
    </row>
    <row r="317" customFormat="false" ht="16.5" hidden="false" customHeight="true" outlineLevel="0" collapsed="false">
      <c r="A317" s="20" t="str">
        <f aca="false">IF(B317="","",ROW()-3)</f>
        <v/>
      </c>
      <c r="B317" s="30"/>
      <c r="C317" s="31"/>
      <c r="D317" s="31"/>
      <c r="E317" s="31"/>
      <c r="F317" s="31"/>
      <c r="G317" s="31"/>
      <c r="H317" s="32"/>
      <c r="I317" s="32"/>
      <c r="J317" s="32"/>
      <c r="K317" s="33"/>
      <c r="L317" s="34"/>
      <c r="M317" s="34"/>
      <c r="N317" s="32"/>
      <c r="O317" s="32"/>
      <c r="P317" s="26" t="str">
        <f aca="false">IF(OR(B317="",H317="",I317="",J317=""),"",IF(F317="Long",1,IF(F317="Short",-1,0))*(I317-H317)*J317*IF(K317="",1,K317))</f>
        <v/>
      </c>
      <c r="Q317" s="26" t="str">
        <f aca="false">IF(P317="","",P317-N(L317)-N(M317))</f>
        <v/>
      </c>
      <c r="R317" s="26" t="str">
        <f aca="false">IF(OR(B317="",H317="",N317="",J317=""),"",ABS(H317-N317)*J317*IF(K317="",1,K317))</f>
        <v/>
      </c>
      <c r="S317" s="27" t="str">
        <f aca="false">IF(OR(Q317="",R317=""),"",IF(R317=0,"",Q317/R317))</f>
        <v/>
      </c>
      <c r="T317" s="20" t="str">
        <f aca="false">IF(Q317="","",IF(Q317&gt;0,"Win",IF(Q317&lt;0,"Loss","Breakeven")))</f>
        <v/>
      </c>
      <c r="U317" s="31"/>
      <c r="V317" s="31"/>
      <c r="W317" s="31"/>
      <c r="X317" s="29"/>
      <c r="Y317" s="29"/>
      <c r="Z317" s="20" t="str">
        <f aca="false">IF(B317="","",TEXT(B317,"yyyy-mm"))</f>
        <v/>
      </c>
      <c r="AA317" s="26" t="str">
        <f aca="false">IF(Q317="","",SUM($Q$4:Q317))</f>
        <v/>
      </c>
      <c r="AB317" s="26" t="str">
        <f aca="false">IF(AA317="","",MAX($AA$4:AA317))</f>
        <v/>
      </c>
      <c r="AC317" s="26" t="str">
        <f aca="false">IF(AA317="","",AA317-AB317)</f>
        <v/>
      </c>
    </row>
    <row r="318" customFormat="false" ht="16.5" hidden="false" customHeight="true" outlineLevel="0" collapsed="false">
      <c r="A318" s="20" t="str">
        <f aca="false">IF(B318="","",ROW()-3)</f>
        <v/>
      </c>
      <c r="B318" s="30"/>
      <c r="C318" s="31"/>
      <c r="D318" s="31"/>
      <c r="E318" s="31"/>
      <c r="F318" s="31"/>
      <c r="G318" s="31"/>
      <c r="H318" s="32"/>
      <c r="I318" s="32"/>
      <c r="J318" s="32"/>
      <c r="K318" s="33"/>
      <c r="L318" s="34"/>
      <c r="M318" s="34"/>
      <c r="N318" s="32"/>
      <c r="O318" s="32"/>
      <c r="P318" s="26" t="str">
        <f aca="false">IF(OR(B318="",H318="",I318="",J318=""),"",IF(F318="Long",1,IF(F318="Short",-1,0))*(I318-H318)*J318*IF(K318="",1,K318))</f>
        <v/>
      </c>
      <c r="Q318" s="26" t="str">
        <f aca="false">IF(P318="","",P318-N(L318)-N(M318))</f>
        <v/>
      </c>
      <c r="R318" s="26" t="str">
        <f aca="false">IF(OR(B318="",H318="",N318="",J318=""),"",ABS(H318-N318)*J318*IF(K318="",1,K318))</f>
        <v/>
      </c>
      <c r="S318" s="27" t="str">
        <f aca="false">IF(OR(Q318="",R318=""),"",IF(R318=0,"",Q318/R318))</f>
        <v/>
      </c>
      <c r="T318" s="20" t="str">
        <f aca="false">IF(Q318="","",IF(Q318&gt;0,"Win",IF(Q318&lt;0,"Loss","Breakeven")))</f>
        <v/>
      </c>
      <c r="U318" s="31"/>
      <c r="V318" s="31"/>
      <c r="W318" s="31"/>
      <c r="X318" s="29"/>
      <c r="Y318" s="29"/>
      <c r="Z318" s="20" t="str">
        <f aca="false">IF(B318="","",TEXT(B318,"yyyy-mm"))</f>
        <v/>
      </c>
      <c r="AA318" s="26" t="str">
        <f aca="false">IF(Q318="","",SUM($Q$4:Q318))</f>
        <v/>
      </c>
      <c r="AB318" s="26" t="str">
        <f aca="false">IF(AA318="","",MAX($AA$4:AA318))</f>
        <v/>
      </c>
      <c r="AC318" s="26" t="str">
        <f aca="false">IF(AA318="","",AA318-AB318)</f>
        <v/>
      </c>
    </row>
    <row r="319" customFormat="false" ht="16.5" hidden="false" customHeight="true" outlineLevel="0" collapsed="false">
      <c r="A319" s="20" t="str">
        <f aca="false">IF(B319="","",ROW()-3)</f>
        <v/>
      </c>
      <c r="B319" s="30"/>
      <c r="C319" s="31"/>
      <c r="D319" s="31"/>
      <c r="E319" s="31"/>
      <c r="F319" s="31"/>
      <c r="G319" s="31"/>
      <c r="H319" s="32"/>
      <c r="I319" s="32"/>
      <c r="J319" s="32"/>
      <c r="K319" s="33"/>
      <c r="L319" s="34"/>
      <c r="M319" s="34"/>
      <c r="N319" s="32"/>
      <c r="O319" s="32"/>
      <c r="P319" s="26" t="str">
        <f aca="false">IF(OR(B319="",H319="",I319="",J319=""),"",IF(F319="Long",1,IF(F319="Short",-1,0))*(I319-H319)*J319*IF(K319="",1,K319))</f>
        <v/>
      </c>
      <c r="Q319" s="26" t="str">
        <f aca="false">IF(P319="","",P319-N(L319)-N(M319))</f>
        <v/>
      </c>
      <c r="R319" s="26" t="str">
        <f aca="false">IF(OR(B319="",H319="",N319="",J319=""),"",ABS(H319-N319)*J319*IF(K319="",1,K319))</f>
        <v/>
      </c>
      <c r="S319" s="27" t="str">
        <f aca="false">IF(OR(Q319="",R319=""),"",IF(R319=0,"",Q319/R319))</f>
        <v/>
      </c>
      <c r="T319" s="20" t="str">
        <f aca="false">IF(Q319="","",IF(Q319&gt;0,"Win",IF(Q319&lt;0,"Loss","Breakeven")))</f>
        <v/>
      </c>
      <c r="U319" s="31"/>
      <c r="V319" s="31"/>
      <c r="W319" s="31"/>
      <c r="X319" s="29"/>
      <c r="Y319" s="29"/>
      <c r="Z319" s="20" t="str">
        <f aca="false">IF(B319="","",TEXT(B319,"yyyy-mm"))</f>
        <v/>
      </c>
      <c r="AA319" s="26" t="str">
        <f aca="false">IF(Q319="","",SUM($Q$4:Q319))</f>
        <v/>
      </c>
      <c r="AB319" s="26" t="str">
        <f aca="false">IF(AA319="","",MAX($AA$4:AA319))</f>
        <v/>
      </c>
      <c r="AC319" s="26" t="str">
        <f aca="false">IF(AA319="","",AA319-AB319)</f>
        <v/>
      </c>
    </row>
    <row r="320" customFormat="false" ht="16.5" hidden="false" customHeight="true" outlineLevel="0" collapsed="false">
      <c r="A320" s="20" t="str">
        <f aca="false">IF(B320="","",ROW()-3)</f>
        <v/>
      </c>
      <c r="B320" s="30"/>
      <c r="C320" s="31"/>
      <c r="D320" s="31"/>
      <c r="E320" s="31"/>
      <c r="F320" s="31"/>
      <c r="G320" s="31"/>
      <c r="H320" s="32"/>
      <c r="I320" s="32"/>
      <c r="J320" s="32"/>
      <c r="K320" s="33"/>
      <c r="L320" s="34"/>
      <c r="M320" s="34"/>
      <c r="N320" s="32"/>
      <c r="O320" s="32"/>
      <c r="P320" s="26" t="str">
        <f aca="false">IF(OR(B320="",H320="",I320="",J320=""),"",IF(F320="Long",1,IF(F320="Short",-1,0))*(I320-H320)*J320*IF(K320="",1,K320))</f>
        <v/>
      </c>
      <c r="Q320" s="26" t="str">
        <f aca="false">IF(P320="","",P320-N(L320)-N(M320))</f>
        <v/>
      </c>
      <c r="R320" s="26" t="str">
        <f aca="false">IF(OR(B320="",H320="",N320="",J320=""),"",ABS(H320-N320)*J320*IF(K320="",1,K320))</f>
        <v/>
      </c>
      <c r="S320" s="27" t="str">
        <f aca="false">IF(OR(Q320="",R320=""),"",IF(R320=0,"",Q320/R320))</f>
        <v/>
      </c>
      <c r="T320" s="20" t="str">
        <f aca="false">IF(Q320="","",IF(Q320&gt;0,"Win",IF(Q320&lt;0,"Loss","Breakeven")))</f>
        <v/>
      </c>
      <c r="U320" s="31"/>
      <c r="V320" s="31"/>
      <c r="W320" s="31"/>
      <c r="X320" s="29"/>
      <c r="Y320" s="29"/>
      <c r="Z320" s="20" t="str">
        <f aca="false">IF(B320="","",TEXT(B320,"yyyy-mm"))</f>
        <v/>
      </c>
      <c r="AA320" s="26" t="str">
        <f aca="false">IF(Q320="","",SUM($Q$4:Q320))</f>
        <v/>
      </c>
      <c r="AB320" s="26" t="str">
        <f aca="false">IF(AA320="","",MAX($AA$4:AA320))</f>
        <v/>
      </c>
      <c r="AC320" s="26" t="str">
        <f aca="false">IF(AA320="","",AA320-AB320)</f>
        <v/>
      </c>
    </row>
    <row r="321" customFormat="false" ht="16.5" hidden="false" customHeight="true" outlineLevel="0" collapsed="false">
      <c r="A321" s="20" t="str">
        <f aca="false">IF(B321="","",ROW()-3)</f>
        <v/>
      </c>
      <c r="B321" s="30"/>
      <c r="C321" s="31"/>
      <c r="D321" s="31"/>
      <c r="E321" s="31"/>
      <c r="F321" s="31"/>
      <c r="G321" s="31"/>
      <c r="H321" s="32"/>
      <c r="I321" s="32"/>
      <c r="J321" s="32"/>
      <c r="K321" s="33"/>
      <c r="L321" s="34"/>
      <c r="M321" s="34"/>
      <c r="N321" s="32"/>
      <c r="O321" s="32"/>
      <c r="P321" s="26" t="str">
        <f aca="false">IF(OR(B321="",H321="",I321="",J321=""),"",IF(F321="Long",1,IF(F321="Short",-1,0))*(I321-H321)*J321*IF(K321="",1,K321))</f>
        <v/>
      </c>
      <c r="Q321" s="26" t="str">
        <f aca="false">IF(P321="","",P321-N(L321)-N(M321))</f>
        <v/>
      </c>
      <c r="R321" s="26" t="str">
        <f aca="false">IF(OR(B321="",H321="",N321="",J321=""),"",ABS(H321-N321)*J321*IF(K321="",1,K321))</f>
        <v/>
      </c>
      <c r="S321" s="27" t="str">
        <f aca="false">IF(OR(Q321="",R321=""),"",IF(R321=0,"",Q321/R321))</f>
        <v/>
      </c>
      <c r="T321" s="20" t="str">
        <f aca="false">IF(Q321="","",IF(Q321&gt;0,"Win",IF(Q321&lt;0,"Loss","Breakeven")))</f>
        <v/>
      </c>
      <c r="U321" s="31"/>
      <c r="V321" s="31"/>
      <c r="W321" s="31"/>
      <c r="X321" s="29"/>
      <c r="Y321" s="29"/>
      <c r="Z321" s="20" t="str">
        <f aca="false">IF(B321="","",TEXT(B321,"yyyy-mm"))</f>
        <v/>
      </c>
      <c r="AA321" s="26" t="str">
        <f aca="false">IF(Q321="","",SUM($Q$4:Q321))</f>
        <v/>
      </c>
      <c r="AB321" s="26" t="str">
        <f aca="false">IF(AA321="","",MAX($AA$4:AA321))</f>
        <v/>
      </c>
      <c r="AC321" s="26" t="str">
        <f aca="false">IF(AA321="","",AA321-AB321)</f>
        <v/>
      </c>
    </row>
    <row r="322" customFormat="false" ht="16.5" hidden="false" customHeight="true" outlineLevel="0" collapsed="false">
      <c r="A322" s="20" t="str">
        <f aca="false">IF(B322="","",ROW()-3)</f>
        <v/>
      </c>
      <c r="B322" s="30"/>
      <c r="C322" s="31"/>
      <c r="D322" s="31"/>
      <c r="E322" s="31"/>
      <c r="F322" s="31"/>
      <c r="G322" s="31"/>
      <c r="H322" s="32"/>
      <c r="I322" s="32"/>
      <c r="J322" s="32"/>
      <c r="K322" s="33"/>
      <c r="L322" s="34"/>
      <c r="M322" s="34"/>
      <c r="N322" s="32"/>
      <c r="O322" s="32"/>
      <c r="P322" s="26" t="str">
        <f aca="false">IF(OR(B322="",H322="",I322="",J322=""),"",IF(F322="Long",1,IF(F322="Short",-1,0))*(I322-H322)*J322*IF(K322="",1,K322))</f>
        <v/>
      </c>
      <c r="Q322" s="26" t="str">
        <f aca="false">IF(P322="","",P322-N(L322)-N(M322))</f>
        <v/>
      </c>
      <c r="R322" s="26" t="str">
        <f aca="false">IF(OR(B322="",H322="",N322="",J322=""),"",ABS(H322-N322)*J322*IF(K322="",1,K322))</f>
        <v/>
      </c>
      <c r="S322" s="27" t="str">
        <f aca="false">IF(OR(Q322="",R322=""),"",IF(R322=0,"",Q322/R322))</f>
        <v/>
      </c>
      <c r="T322" s="20" t="str">
        <f aca="false">IF(Q322="","",IF(Q322&gt;0,"Win",IF(Q322&lt;0,"Loss","Breakeven")))</f>
        <v/>
      </c>
      <c r="U322" s="31"/>
      <c r="V322" s="31"/>
      <c r="W322" s="31"/>
      <c r="X322" s="29"/>
      <c r="Y322" s="29"/>
      <c r="Z322" s="20" t="str">
        <f aca="false">IF(B322="","",TEXT(B322,"yyyy-mm"))</f>
        <v/>
      </c>
      <c r="AA322" s="26" t="str">
        <f aca="false">IF(Q322="","",SUM($Q$4:Q322))</f>
        <v/>
      </c>
      <c r="AB322" s="26" t="str">
        <f aca="false">IF(AA322="","",MAX($AA$4:AA322))</f>
        <v/>
      </c>
      <c r="AC322" s="26" t="str">
        <f aca="false">IF(AA322="","",AA322-AB322)</f>
        <v/>
      </c>
    </row>
    <row r="323" customFormat="false" ht="16.5" hidden="false" customHeight="true" outlineLevel="0" collapsed="false">
      <c r="A323" s="20" t="str">
        <f aca="false">IF(B323="","",ROW()-3)</f>
        <v/>
      </c>
      <c r="B323" s="30"/>
      <c r="C323" s="31"/>
      <c r="D323" s="31"/>
      <c r="E323" s="31"/>
      <c r="F323" s="31"/>
      <c r="G323" s="31"/>
      <c r="H323" s="32"/>
      <c r="I323" s="32"/>
      <c r="J323" s="32"/>
      <c r="K323" s="33"/>
      <c r="L323" s="34"/>
      <c r="M323" s="34"/>
      <c r="N323" s="32"/>
      <c r="O323" s="32"/>
      <c r="P323" s="26" t="str">
        <f aca="false">IF(OR(B323="",H323="",I323="",J323=""),"",IF(F323="Long",1,IF(F323="Short",-1,0))*(I323-H323)*J323*IF(K323="",1,K323))</f>
        <v/>
      </c>
      <c r="Q323" s="26" t="str">
        <f aca="false">IF(P323="","",P323-N(L323)-N(M323))</f>
        <v/>
      </c>
      <c r="R323" s="26" t="str">
        <f aca="false">IF(OR(B323="",H323="",N323="",J323=""),"",ABS(H323-N323)*J323*IF(K323="",1,K323))</f>
        <v/>
      </c>
      <c r="S323" s="27" t="str">
        <f aca="false">IF(OR(Q323="",R323=""),"",IF(R323=0,"",Q323/R323))</f>
        <v/>
      </c>
      <c r="T323" s="20" t="str">
        <f aca="false">IF(Q323="","",IF(Q323&gt;0,"Win",IF(Q323&lt;0,"Loss","Breakeven")))</f>
        <v/>
      </c>
      <c r="U323" s="31"/>
      <c r="V323" s="31"/>
      <c r="W323" s="31"/>
      <c r="X323" s="29"/>
      <c r="Y323" s="29"/>
      <c r="Z323" s="20" t="str">
        <f aca="false">IF(B323="","",TEXT(B323,"yyyy-mm"))</f>
        <v/>
      </c>
      <c r="AA323" s="26" t="str">
        <f aca="false">IF(Q323="","",SUM($Q$4:Q323))</f>
        <v/>
      </c>
      <c r="AB323" s="26" t="str">
        <f aca="false">IF(AA323="","",MAX($AA$4:AA323))</f>
        <v/>
      </c>
      <c r="AC323" s="26" t="str">
        <f aca="false">IF(AA323="","",AA323-AB323)</f>
        <v/>
      </c>
    </row>
    <row r="324" customFormat="false" ht="16.5" hidden="false" customHeight="true" outlineLevel="0" collapsed="false">
      <c r="A324" s="20" t="str">
        <f aca="false">IF(B324="","",ROW()-3)</f>
        <v/>
      </c>
      <c r="B324" s="30"/>
      <c r="C324" s="31"/>
      <c r="D324" s="31"/>
      <c r="E324" s="31"/>
      <c r="F324" s="31"/>
      <c r="G324" s="31"/>
      <c r="H324" s="32"/>
      <c r="I324" s="32"/>
      <c r="J324" s="32"/>
      <c r="K324" s="33"/>
      <c r="L324" s="34"/>
      <c r="M324" s="34"/>
      <c r="N324" s="32"/>
      <c r="O324" s="32"/>
      <c r="P324" s="26" t="str">
        <f aca="false">IF(OR(B324="",H324="",I324="",J324=""),"",IF(F324="Long",1,IF(F324="Short",-1,0))*(I324-H324)*J324*IF(K324="",1,K324))</f>
        <v/>
      </c>
      <c r="Q324" s="26" t="str">
        <f aca="false">IF(P324="","",P324-N(L324)-N(M324))</f>
        <v/>
      </c>
      <c r="R324" s="26" t="str">
        <f aca="false">IF(OR(B324="",H324="",N324="",J324=""),"",ABS(H324-N324)*J324*IF(K324="",1,K324))</f>
        <v/>
      </c>
      <c r="S324" s="27" t="str">
        <f aca="false">IF(OR(Q324="",R324=""),"",IF(R324=0,"",Q324/R324))</f>
        <v/>
      </c>
      <c r="T324" s="20" t="str">
        <f aca="false">IF(Q324="","",IF(Q324&gt;0,"Win",IF(Q324&lt;0,"Loss","Breakeven")))</f>
        <v/>
      </c>
      <c r="U324" s="31"/>
      <c r="V324" s="31"/>
      <c r="W324" s="31"/>
      <c r="X324" s="29"/>
      <c r="Y324" s="29"/>
      <c r="Z324" s="20" t="str">
        <f aca="false">IF(B324="","",TEXT(B324,"yyyy-mm"))</f>
        <v/>
      </c>
      <c r="AA324" s="26" t="str">
        <f aca="false">IF(Q324="","",SUM($Q$4:Q324))</f>
        <v/>
      </c>
      <c r="AB324" s="26" t="str">
        <f aca="false">IF(AA324="","",MAX($AA$4:AA324))</f>
        <v/>
      </c>
      <c r="AC324" s="26" t="str">
        <f aca="false">IF(AA324="","",AA324-AB324)</f>
        <v/>
      </c>
    </row>
    <row r="325" customFormat="false" ht="16.5" hidden="false" customHeight="true" outlineLevel="0" collapsed="false">
      <c r="A325" s="20" t="str">
        <f aca="false">IF(B325="","",ROW()-3)</f>
        <v/>
      </c>
      <c r="B325" s="30"/>
      <c r="C325" s="31"/>
      <c r="D325" s="31"/>
      <c r="E325" s="31"/>
      <c r="F325" s="31"/>
      <c r="G325" s="31"/>
      <c r="H325" s="32"/>
      <c r="I325" s="32"/>
      <c r="J325" s="32"/>
      <c r="K325" s="33"/>
      <c r="L325" s="34"/>
      <c r="M325" s="34"/>
      <c r="N325" s="32"/>
      <c r="O325" s="32"/>
      <c r="P325" s="26" t="str">
        <f aca="false">IF(OR(B325="",H325="",I325="",J325=""),"",IF(F325="Long",1,IF(F325="Short",-1,0))*(I325-H325)*J325*IF(K325="",1,K325))</f>
        <v/>
      </c>
      <c r="Q325" s="26" t="str">
        <f aca="false">IF(P325="","",P325-N(L325)-N(M325))</f>
        <v/>
      </c>
      <c r="R325" s="26" t="str">
        <f aca="false">IF(OR(B325="",H325="",N325="",J325=""),"",ABS(H325-N325)*J325*IF(K325="",1,K325))</f>
        <v/>
      </c>
      <c r="S325" s="27" t="str">
        <f aca="false">IF(OR(Q325="",R325=""),"",IF(R325=0,"",Q325/R325))</f>
        <v/>
      </c>
      <c r="T325" s="20" t="str">
        <f aca="false">IF(Q325="","",IF(Q325&gt;0,"Win",IF(Q325&lt;0,"Loss","Breakeven")))</f>
        <v/>
      </c>
      <c r="U325" s="31"/>
      <c r="V325" s="31"/>
      <c r="W325" s="31"/>
      <c r="X325" s="29"/>
      <c r="Y325" s="29"/>
      <c r="Z325" s="20" t="str">
        <f aca="false">IF(B325="","",TEXT(B325,"yyyy-mm"))</f>
        <v/>
      </c>
      <c r="AA325" s="26" t="str">
        <f aca="false">IF(Q325="","",SUM($Q$4:Q325))</f>
        <v/>
      </c>
      <c r="AB325" s="26" t="str">
        <f aca="false">IF(AA325="","",MAX($AA$4:AA325))</f>
        <v/>
      </c>
      <c r="AC325" s="26" t="str">
        <f aca="false">IF(AA325="","",AA325-AB325)</f>
        <v/>
      </c>
    </row>
    <row r="326" customFormat="false" ht="16.5" hidden="false" customHeight="true" outlineLevel="0" collapsed="false">
      <c r="A326" s="20" t="str">
        <f aca="false">IF(B326="","",ROW()-3)</f>
        <v/>
      </c>
      <c r="B326" s="30"/>
      <c r="C326" s="31"/>
      <c r="D326" s="31"/>
      <c r="E326" s="31"/>
      <c r="F326" s="31"/>
      <c r="G326" s="31"/>
      <c r="H326" s="32"/>
      <c r="I326" s="32"/>
      <c r="J326" s="32"/>
      <c r="K326" s="33"/>
      <c r="L326" s="34"/>
      <c r="M326" s="34"/>
      <c r="N326" s="32"/>
      <c r="O326" s="32"/>
      <c r="P326" s="26" t="str">
        <f aca="false">IF(OR(B326="",H326="",I326="",J326=""),"",IF(F326="Long",1,IF(F326="Short",-1,0))*(I326-H326)*J326*IF(K326="",1,K326))</f>
        <v/>
      </c>
      <c r="Q326" s="26" t="str">
        <f aca="false">IF(P326="","",P326-N(L326)-N(M326))</f>
        <v/>
      </c>
      <c r="R326" s="26" t="str">
        <f aca="false">IF(OR(B326="",H326="",N326="",J326=""),"",ABS(H326-N326)*J326*IF(K326="",1,K326))</f>
        <v/>
      </c>
      <c r="S326" s="27" t="str">
        <f aca="false">IF(OR(Q326="",R326=""),"",IF(R326=0,"",Q326/R326))</f>
        <v/>
      </c>
      <c r="T326" s="20" t="str">
        <f aca="false">IF(Q326="","",IF(Q326&gt;0,"Win",IF(Q326&lt;0,"Loss","Breakeven")))</f>
        <v/>
      </c>
      <c r="U326" s="31"/>
      <c r="V326" s="31"/>
      <c r="W326" s="31"/>
      <c r="X326" s="29"/>
      <c r="Y326" s="29"/>
      <c r="Z326" s="20" t="str">
        <f aca="false">IF(B326="","",TEXT(B326,"yyyy-mm"))</f>
        <v/>
      </c>
      <c r="AA326" s="26" t="str">
        <f aca="false">IF(Q326="","",SUM($Q$4:Q326))</f>
        <v/>
      </c>
      <c r="AB326" s="26" t="str">
        <f aca="false">IF(AA326="","",MAX($AA$4:AA326))</f>
        <v/>
      </c>
      <c r="AC326" s="26" t="str">
        <f aca="false">IF(AA326="","",AA326-AB326)</f>
        <v/>
      </c>
    </row>
    <row r="327" customFormat="false" ht="16.5" hidden="false" customHeight="true" outlineLevel="0" collapsed="false">
      <c r="A327" s="20" t="str">
        <f aca="false">IF(B327="","",ROW()-3)</f>
        <v/>
      </c>
      <c r="B327" s="30"/>
      <c r="C327" s="31"/>
      <c r="D327" s="31"/>
      <c r="E327" s="31"/>
      <c r="F327" s="31"/>
      <c r="G327" s="31"/>
      <c r="H327" s="32"/>
      <c r="I327" s="32"/>
      <c r="J327" s="32"/>
      <c r="K327" s="33"/>
      <c r="L327" s="34"/>
      <c r="M327" s="34"/>
      <c r="N327" s="32"/>
      <c r="O327" s="32"/>
      <c r="P327" s="26" t="str">
        <f aca="false">IF(OR(B327="",H327="",I327="",J327=""),"",IF(F327="Long",1,IF(F327="Short",-1,0))*(I327-H327)*J327*IF(K327="",1,K327))</f>
        <v/>
      </c>
      <c r="Q327" s="26" t="str">
        <f aca="false">IF(P327="","",P327-N(L327)-N(M327))</f>
        <v/>
      </c>
      <c r="R327" s="26" t="str">
        <f aca="false">IF(OR(B327="",H327="",N327="",J327=""),"",ABS(H327-N327)*J327*IF(K327="",1,K327))</f>
        <v/>
      </c>
      <c r="S327" s="27" t="str">
        <f aca="false">IF(OR(Q327="",R327=""),"",IF(R327=0,"",Q327/R327))</f>
        <v/>
      </c>
      <c r="T327" s="20" t="str">
        <f aca="false">IF(Q327="","",IF(Q327&gt;0,"Win",IF(Q327&lt;0,"Loss","Breakeven")))</f>
        <v/>
      </c>
      <c r="U327" s="31"/>
      <c r="V327" s="31"/>
      <c r="W327" s="31"/>
      <c r="X327" s="29"/>
      <c r="Y327" s="29"/>
      <c r="Z327" s="20" t="str">
        <f aca="false">IF(B327="","",TEXT(B327,"yyyy-mm"))</f>
        <v/>
      </c>
      <c r="AA327" s="26" t="str">
        <f aca="false">IF(Q327="","",SUM($Q$4:Q327))</f>
        <v/>
      </c>
      <c r="AB327" s="26" t="str">
        <f aca="false">IF(AA327="","",MAX($AA$4:AA327))</f>
        <v/>
      </c>
      <c r="AC327" s="26" t="str">
        <f aca="false">IF(AA327="","",AA327-AB327)</f>
        <v/>
      </c>
    </row>
    <row r="328" customFormat="false" ht="16.5" hidden="false" customHeight="true" outlineLevel="0" collapsed="false">
      <c r="A328" s="20" t="str">
        <f aca="false">IF(B328="","",ROW()-3)</f>
        <v/>
      </c>
      <c r="B328" s="30"/>
      <c r="C328" s="31"/>
      <c r="D328" s="31"/>
      <c r="E328" s="31"/>
      <c r="F328" s="31"/>
      <c r="G328" s="31"/>
      <c r="H328" s="32"/>
      <c r="I328" s="32"/>
      <c r="J328" s="32"/>
      <c r="K328" s="33"/>
      <c r="L328" s="34"/>
      <c r="M328" s="34"/>
      <c r="N328" s="32"/>
      <c r="O328" s="32"/>
      <c r="P328" s="26" t="str">
        <f aca="false">IF(OR(B328="",H328="",I328="",J328=""),"",IF(F328="Long",1,IF(F328="Short",-1,0))*(I328-H328)*J328*IF(K328="",1,K328))</f>
        <v/>
      </c>
      <c r="Q328" s="26" t="str">
        <f aca="false">IF(P328="","",P328-N(L328)-N(M328))</f>
        <v/>
      </c>
      <c r="R328" s="26" t="str">
        <f aca="false">IF(OR(B328="",H328="",N328="",J328=""),"",ABS(H328-N328)*J328*IF(K328="",1,K328))</f>
        <v/>
      </c>
      <c r="S328" s="27" t="str">
        <f aca="false">IF(OR(Q328="",R328=""),"",IF(R328=0,"",Q328/R328))</f>
        <v/>
      </c>
      <c r="T328" s="20" t="str">
        <f aca="false">IF(Q328="","",IF(Q328&gt;0,"Win",IF(Q328&lt;0,"Loss","Breakeven")))</f>
        <v/>
      </c>
      <c r="U328" s="31"/>
      <c r="V328" s="31"/>
      <c r="W328" s="31"/>
      <c r="X328" s="29"/>
      <c r="Y328" s="29"/>
      <c r="Z328" s="20" t="str">
        <f aca="false">IF(B328="","",TEXT(B328,"yyyy-mm"))</f>
        <v/>
      </c>
      <c r="AA328" s="26" t="str">
        <f aca="false">IF(Q328="","",SUM($Q$4:Q328))</f>
        <v/>
      </c>
      <c r="AB328" s="26" t="str">
        <f aca="false">IF(AA328="","",MAX($AA$4:AA328))</f>
        <v/>
      </c>
      <c r="AC328" s="26" t="str">
        <f aca="false">IF(AA328="","",AA328-AB328)</f>
        <v/>
      </c>
    </row>
    <row r="329" customFormat="false" ht="16.5" hidden="false" customHeight="true" outlineLevel="0" collapsed="false">
      <c r="A329" s="20" t="str">
        <f aca="false">IF(B329="","",ROW()-3)</f>
        <v/>
      </c>
      <c r="B329" s="30"/>
      <c r="C329" s="31"/>
      <c r="D329" s="31"/>
      <c r="E329" s="31"/>
      <c r="F329" s="31"/>
      <c r="G329" s="31"/>
      <c r="H329" s="32"/>
      <c r="I329" s="32"/>
      <c r="J329" s="32"/>
      <c r="K329" s="33"/>
      <c r="L329" s="34"/>
      <c r="M329" s="34"/>
      <c r="N329" s="32"/>
      <c r="O329" s="32"/>
      <c r="P329" s="26" t="str">
        <f aca="false">IF(OR(B329="",H329="",I329="",J329=""),"",IF(F329="Long",1,IF(F329="Short",-1,0))*(I329-H329)*J329*IF(K329="",1,K329))</f>
        <v/>
      </c>
      <c r="Q329" s="26" t="str">
        <f aca="false">IF(P329="","",P329-N(L329)-N(M329))</f>
        <v/>
      </c>
      <c r="R329" s="26" t="str">
        <f aca="false">IF(OR(B329="",H329="",N329="",J329=""),"",ABS(H329-N329)*J329*IF(K329="",1,K329))</f>
        <v/>
      </c>
      <c r="S329" s="27" t="str">
        <f aca="false">IF(OR(Q329="",R329=""),"",IF(R329=0,"",Q329/R329))</f>
        <v/>
      </c>
      <c r="T329" s="20" t="str">
        <f aca="false">IF(Q329="","",IF(Q329&gt;0,"Win",IF(Q329&lt;0,"Loss","Breakeven")))</f>
        <v/>
      </c>
      <c r="U329" s="31"/>
      <c r="V329" s="31"/>
      <c r="W329" s="31"/>
      <c r="X329" s="29"/>
      <c r="Y329" s="29"/>
      <c r="Z329" s="20" t="str">
        <f aca="false">IF(B329="","",TEXT(B329,"yyyy-mm"))</f>
        <v/>
      </c>
      <c r="AA329" s="26" t="str">
        <f aca="false">IF(Q329="","",SUM($Q$4:Q329))</f>
        <v/>
      </c>
      <c r="AB329" s="26" t="str">
        <f aca="false">IF(AA329="","",MAX($AA$4:AA329))</f>
        <v/>
      </c>
      <c r="AC329" s="26" t="str">
        <f aca="false">IF(AA329="","",AA329-AB329)</f>
        <v/>
      </c>
    </row>
    <row r="330" customFormat="false" ht="16.5" hidden="false" customHeight="true" outlineLevel="0" collapsed="false">
      <c r="A330" s="20" t="str">
        <f aca="false">IF(B330="","",ROW()-3)</f>
        <v/>
      </c>
      <c r="B330" s="30"/>
      <c r="C330" s="31"/>
      <c r="D330" s="31"/>
      <c r="E330" s="31"/>
      <c r="F330" s="31"/>
      <c r="G330" s="31"/>
      <c r="H330" s="32"/>
      <c r="I330" s="32"/>
      <c r="J330" s="32"/>
      <c r="K330" s="33"/>
      <c r="L330" s="34"/>
      <c r="M330" s="34"/>
      <c r="N330" s="32"/>
      <c r="O330" s="32"/>
      <c r="P330" s="26" t="str">
        <f aca="false">IF(OR(B330="",H330="",I330="",J330=""),"",IF(F330="Long",1,IF(F330="Short",-1,0))*(I330-H330)*J330*IF(K330="",1,K330))</f>
        <v/>
      </c>
      <c r="Q330" s="26" t="str">
        <f aca="false">IF(P330="","",P330-N(L330)-N(M330))</f>
        <v/>
      </c>
      <c r="R330" s="26" t="str">
        <f aca="false">IF(OR(B330="",H330="",N330="",J330=""),"",ABS(H330-N330)*J330*IF(K330="",1,K330))</f>
        <v/>
      </c>
      <c r="S330" s="27" t="str">
        <f aca="false">IF(OR(Q330="",R330=""),"",IF(R330=0,"",Q330/R330))</f>
        <v/>
      </c>
      <c r="T330" s="20" t="str">
        <f aca="false">IF(Q330="","",IF(Q330&gt;0,"Win",IF(Q330&lt;0,"Loss","Breakeven")))</f>
        <v/>
      </c>
      <c r="U330" s="31"/>
      <c r="V330" s="31"/>
      <c r="W330" s="31"/>
      <c r="X330" s="29"/>
      <c r="Y330" s="29"/>
      <c r="Z330" s="20" t="str">
        <f aca="false">IF(B330="","",TEXT(B330,"yyyy-mm"))</f>
        <v/>
      </c>
      <c r="AA330" s="26" t="str">
        <f aca="false">IF(Q330="","",SUM($Q$4:Q330))</f>
        <v/>
      </c>
      <c r="AB330" s="26" t="str">
        <f aca="false">IF(AA330="","",MAX($AA$4:AA330))</f>
        <v/>
      </c>
      <c r="AC330" s="26" t="str">
        <f aca="false">IF(AA330="","",AA330-AB330)</f>
        <v/>
      </c>
    </row>
    <row r="331" customFormat="false" ht="16.5" hidden="false" customHeight="true" outlineLevel="0" collapsed="false">
      <c r="A331" s="20" t="str">
        <f aca="false">IF(B331="","",ROW()-3)</f>
        <v/>
      </c>
      <c r="B331" s="30"/>
      <c r="C331" s="31"/>
      <c r="D331" s="31"/>
      <c r="E331" s="31"/>
      <c r="F331" s="31"/>
      <c r="G331" s="31"/>
      <c r="H331" s="32"/>
      <c r="I331" s="32"/>
      <c r="J331" s="32"/>
      <c r="K331" s="33"/>
      <c r="L331" s="34"/>
      <c r="M331" s="34"/>
      <c r="N331" s="32"/>
      <c r="O331" s="32"/>
      <c r="P331" s="26" t="str">
        <f aca="false">IF(OR(B331="",H331="",I331="",J331=""),"",IF(F331="Long",1,IF(F331="Short",-1,0))*(I331-H331)*J331*IF(K331="",1,K331))</f>
        <v/>
      </c>
      <c r="Q331" s="26" t="str">
        <f aca="false">IF(P331="","",P331-N(L331)-N(M331))</f>
        <v/>
      </c>
      <c r="R331" s="26" t="str">
        <f aca="false">IF(OR(B331="",H331="",N331="",J331=""),"",ABS(H331-N331)*J331*IF(K331="",1,K331))</f>
        <v/>
      </c>
      <c r="S331" s="27" t="str">
        <f aca="false">IF(OR(Q331="",R331=""),"",IF(R331=0,"",Q331/R331))</f>
        <v/>
      </c>
      <c r="T331" s="20" t="str">
        <f aca="false">IF(Q331="","",IF(Q331&gt;0,"Win",IF(Q331&lt;0,"Loss","Breakeven")))</f>
        <v/>
      </c>
      <c r="U331" s="31"/>
      <c r="V331" s="31"/>
      <c r="W331" s="31"/>
      <c r="X331" s="29"/>
      <c r="Y331" s="29"/>
      <c r="Z331" s="20" t="str">
        <f aca="false">IF(B331="","",TEXT(B331,"yyyy-mm"))</f>
        <v/>
      </c>
      <c r="AA331" s="26" t="str">
        <f aca="false">IF(Q331="","",SUM($Q$4:Q331))</f>
        <v/>
      </c>
      <c r="AB331" s="26" t="str">
        <f aca="false">IF(AA331="","",MAX($AA$4:AA331))</f>
        <v/>
      </c>
      <c r="AC331" s="26" t="str">
        <f aca="false">IF(AA331="","",AA331-AB331)</f>
        <v/>
      </c>
    </row>
    <row r="332" customFormat="false" ht="16.5" hidden="false" customHeight="true" outlineLevel="0" collapsed="false">
      <c r="A332" s="20" t="str">
        <f aca="false">IF(B332="","",ROW()-3)</f>
        <v/>
      </c>
      <c r="B332" s="30"/>
      <c r="C332" s="31"/>
      <c r="D332" s="31"/>
      <c r="E332" s="31"/>
      <c r="F332" s="31"/>
      <c r="G332" s="31"/>
      <c r="H332" s="32"/>
      <c r="I332" s="32"/>
      <c r="J332" s="32"/>
      <c r="K332" s="33"/>
      <c r="L332" s="34"/>
      <c r="M332" s="34"/>
      <c r="N332" s="32"/>
      <c r="O332" s="32"/>
      <c r="P332" s="26" t="str">
        <f aca="false">IF(OR(B332="",H332="",I332="",J332=""),"",IF(F332="Long",1,IF(F332="Short",-1,0))*(I332-H332)*J332*IF(K332="",1,K332))</f>
        <v/>
      </c>
      <c r="Q332" s="26" t="str">
        <f aca="false">IF(P332="","",P332-N(L332)-N(M332))</f>
        <v/>
      </c>
      <c r="R332" s="26" t="str">
        <f aca="false">IF(OR(B332="",H332="",N332="",J332=""),"",ABS(H332-N332)*J332*IF(K332="",1,K332))</f>
        <v/>
      </c>
      <c r="S332" s="27" t="str">
        <f aca="false">IF(OR(Q332="",R332=""),"",IF(R332=0,"",Q332/R332))</f>
        <v/>
      </c>
      <c r="T332" s="20" t="str">
        <f aca="false">IF(Q332="","",IF(Q332&gt;0,"Win",IF(Q332&lt;0,"Loss","Breakeven")))</f>
        <v/>
      </c>
      <c r="U332" s="31"/>
      <c r="V332" s="31"/>
      <c r="W332" s="31"/>
      <c r="X332" s="29"/>
      <c r="Y332" s="29"/>
      <c r="Z332" s="20" t="str">
        <f aca="false">IF(B332="","",TEXT(B332,"yyyy-mm"))</f>
        <v/>
      </c>
      <c r="AA332" s="26" t="str">
        <f aca="false">IF(Q332="","",SUM($Q$4:Q332))</f>
        <v/>
      </c>
      <c r="AB332" s="26" t="str">
        <f aca="false">IF(AA332="","",MAX($AA$4:AA332))</f>
        <v/>
      </c>
      <c r="AC332" s="26" t="str">
        <f aca="false">IF(AA332="","",AA332-AB332)</f>
        <v/>
      </c>
    </row>
    <row r="333" customFormat="false" ht="16.5" hidden="false" customHeight="true" outlineLevel="0" collapsed="false">
      <c r="A333" s="20" t="str">
        <f aca="false">IF(B333="","",ROW()-3)</f>
        <v/>
      </c>
      <c r="B333" s="30"/>
      <c r="C333" s="31"/>
      <c r="D333" s="31"/>
      <c r="E333" s="31"/>
      <c r="F333" s="31"/>
      <c r="G333" s="31"/>
      <c r="H333" s="32"/>
      <c r="I333" s="32"/>
      <c r="J333" s="32"/>
      <c r="K333" s="33"/>
      <c r="L333" s="34"/>
      <c r="M333" s="34"/>
      <c r="N333" s="32"/>
      <c r="O333" s="32"/>
      <c r="P333" s="26" t="str">
        <f aca="false">IF(OR(B333="",H333="",I333="",J333=""),"",IF(F333="Long",1,IF(F333="Short",-1,0))*(I333-H333)*J333*IF(K333="",1,K333))</f>
        <v/>
      </c>
      <c r="Q333" s="26" t="str">
        <f aca="false">IF(P333="","",P333-N(L333)-N(M333))</f>
        <v/>
      </c>
      <c r="R333" s="26" t="str">
        <f aca="false">IF(OR(B333="",H333="",N333="",J333=""),"",ABS(H333-N333)*J333*IF(K333="",1,K333))</f>
        <v/>
      </c>
      <c r="S333" s="27" t="str">
        <f aca="false">IF(OR(Q333="",R333=""),"",IF(R333=0,"",Q333/R333))</f>
        <v/>
      </c>
      <c r="T333" s="20" t="str">
        <f aca="false">IF(Q333="","",IF(Q333&gt;0,"Win",IF(Q333&lt;0,"Loss","Breakeven")))</f>
        <v/>
      </c>
      <c r="U333" s="31"/>
      <c r="V333" s="31"/>
      <c r="W333" s="31"/>
      <c r="X333" s="29"/>
      <c r="Y333" s="29"/>
      <c r="Z333" s="20" t="str">
        <f aca="false">IF(B333="","",TEXT(B333,"yyyy-mm"))</f>
        <v/>
      </c>
      <c r="AA333" s="26" t="str">
        <f aca="false">IF(Q333="","",SUM($Q$4:Q333))</f>
        <v/>
      </c>
      <c r="AB333" s="26" t="str">
        <f aca="false">IF(AA333="","",MAX($AA$4:AA333))</f>
        <v/>
      </c>
      <c r="AC333" s="26" t="str">
        <f aca="false">IF(AA333="","",AA333-AB333)</f>
        <v/>
      </c>
    </row>
    <row r="334" customFormat="false" ht="16.5" hidden="false" customHeight="true" outlineLevel="0" collapsed="false">
      <c r="A334" s="20" t="str">
        <f aca="false">IF(B334="","",ROW()-3)</f>
        <v/>
      </c>
      <c r="B334" s="30"/>
      <c r="C334" s="31"/>
      <c r="D334" s="31"/>
      <c r="E334" s="31"/>
      <c r="F334" s="31"/>
      <c r="G334" s="31"/>
      <c r="H334" s="32"/>
      <c r="I334" s="32"/>
      <c r="J334" s="32"/>
      <c r="K334" s="33"/>
      <c r="L334" s="34"/>
      <c r="M334" s="34"/>
      <c r="N334" s="32"/>
      <c r="O334" s="32"/>
      <c r="P334" s="26" t="str">
        <f aca="false">IF(OR(B334="",H334="",I334="",J334=""),"",IF(F334="Long",1,IF(F334="Short",-1,0))*(I334-H334)*J334*IF(K334="",1,K334))</f>
        <v/>
      </c>
      <c r="Q334" s="26" t="str">
        <f aca="false">IF(P334="","",P334-N(L334)-N(M334))</f>
        <v/>
      </c>
      <c r="R334" s="26" t="str">
        <f aca="false">IF(OR(B334="",H334="",N334="",J334=""),"",ABS(H334-N334)*J334*IF(K334="",1,K334))</f>
        <v/>
      </c>
      <c r="S334" s="27" t="str">
        <f aca="false">IF(OR(Q334="",R334=""),"",IF(R334=0,"",Q334/R334))</f>
        <v/>
      </c>
      <c r="T334" s="20" t="str">
        <f aca="false">IF(Q334="","",IF(Q334&gt;0,"Win",IF(Q334&lt;0,"Loss","Breakeven")))</f>
        <v/>
      </c>
      <c r="U334" s="31"/>
      <c r="V334" s="31"/>
      <c r="W334" s="31"/>
      <c r="X334" s="29"/>
      <c r="Y334" s="29"/>
      <c r="Z334" s="20" t="str">
        <f aca="false">IF(B334="","",TEXT(B334,"yyyy-mm"))</f>
        <v/>
      </c>
      <c r="AA334" s="26" t="str">
        <f aca="false">IF(Q334="","",SUM($Q$4:Q334))</f>
        <v/>
      </c>
      <c r="AB334" s="26" t="str">
        <f aca="false">IF(AA334="","",MAX($AA$4:AA334))</f>
        <v/>
      </c>
      <c r="AC334" s="26" t="str">
        <f aca="false">IF(AA334="","",AA334-AB334)</f>
        <v/>
      </c>
    </row>
    <row r="335" customFormat="false" ht="16.5" hidden="false" customHeight="true" outlineLevel="0" collapsed="false">
      <c r="A335" s="20" t="str">
        <f aca="false">IF(B335="","",ROW()-3)</f>
        <v/>
      </c>
      <c r="B335" s="30"/>
      <c r="C335" s="31"/>
      <c r="D335" s="31"/>
      <c r="E335" s="31"/>
      <c r="F335" s="31"/>
      <c r="G335" s="31"/>
      <c r="H335" s="32"/>
      <c r="I335" s="32"/>
      <c r="J335" s="32"/>
      <c r="K335" s="33"/>
      <c r="L335" s="34"/>
      <c r="M335" s="34"/>
      <c r="N335" s="32"/>
      <c r="O335" s="32"/>
      <c r="P335" s="26" t="str">
        <f aca="false">IF(OR(B335="",H335="",I335="",J335=""),"",IF(F335="Long",1,IF(F335="Short",-1,0))*(I335-H335)*J335*IF(K335="",1,K335))</f>
        <v/>
      </c>
      <c r="Q335" s="26" t="str">
        <f aca="false">IF(P335="","",P335-N(L335)-N(M335))</f>
        <v/>
      </c>
      <c r="R335" s="26" t="str">
        <f aca="false">IF(OR(B335="",H335="",N335="",J335=""),"",ABS(H335-N335)*J335*IF(K335="",1,K335))</f>
        <v/>
      </c>
      <c r="S335" s="27" t="str">
        <f aca="false">IF(OR(Q335="",R335=""),"",IF(R335=0,"",Q335/R335))</f>
        <v/>
      </c>
      <c r="T335" s="20" t="str">
        <f aca="false">IF(Q335="","",IF(Q335&gt;0,"Win",IF(Q335&lt;0,"Loss","Breakeven")))</f>
        <v/>
      </c>
      <c r="U335" s="31"/>
      <c r="V335" s="31"/>
      <c r="W335" s="31"/>
      <c r="X335" s="29"/>
      <c r="Y335" s="29"/>
      <c r="Z335" s="20" t="str">
        <f aca="false">IF(B335="","",TEXT(B335,"yyyy-mm"))</f>
        <v/>
      </c>
      <c r="AA335" s="26" t="str">
        <f aca="false">IF(Q335="","",SUM($Q$4:Q335))</f>
        <v/>
      </c>
      <c r="AB335" s="26" t="str">
        <f aca="false">IF(AA335="","",MAX($AA$4:AA335))</f>
        <v/>
      </c>
      <c r="AC335" s="26" t="str">
        <f aca="false">IF(AA335="","",AA335-AB335)</f>
        <v/>
      </c>
    </row>
    <row r="336" customFormat="false" ht="16.5" hidden="false" customHeight="true" outlineLevel="0" collapsed="false">
      <c r="A336" s="20" t="str">
        <f aca="false">IF(B336="","",ROW()-3)</f>
        <v/>
      </c>
      <c r="B336" s="30"/>
      <c r="C336" s="31"/>
      <c r="D336" s="31"/>
      <c r="E336" s="31"/>
      <c r="F336" s="31"/>
      <c r="G336" s="31"/>
      <c r="H336" s="32"/>
      <c r="I336" s="32"/>
      <c r="J336" s="32"/>
      <c r="K336" s="33"/>
      <c r="L336" s="34"/>
      <c r="M336" s="34"/>
      <c r="N336" s="32"/>
      <c r="O336" s="32"/>
      <c r="P336" s="26" t="str">
        <f aca="false">IF(OR(B336="",H336="",I336="",J336=""),"",IF(F336="Long",1,IF(F336="Short",-1,0))*(I336-H336)*J336*IF(K336="",1,K336))</f>
        <v/>
      </c>
      <c r="Q336" s="26" t="str">
        <f aca="false">IF(P336="","",P336-N(L336)-N(M336))</f>
        <v/>
      </c>
      <c r="R336" s="26" t="str">
        <f aca="false">IF(OR(B336="",H336="",N336="",J336=""),"",ABS(H336-N336)*J336*IF(K336="",1,K336))</f>
        <v/>
      </c>
      <c r="S336" s="27" t="str">
        <f aca="false">IF(OR(Q336="",R336=""),"",IF(R336=0,"",Q336/R336))</f>
        <v/>
      </c>
      <c r="T336" s="20" t="str">
        <f aca="false">IF(Q336="","",IF(Q336&gt;0,"Win",IF(Q336&lt;0,"Loss","Breakeven")))</f>
        <v/>
      </c>
      <c r="U336" s="31"/>
      <c r="V336" s="31"/>
      <c r="W336" s="31"/>
      <c r="X336" s="29"/>
      <c r="Y336" s="29"/>
      <c r="Z336" s="20" t="str">
        <f aca="false">IF(B336="","",TEXT(B336,"yyyy-mm"))</f>
        <v/>
      </c>
      <c r="AA336" s="26" t="str">
        <f aca="false">IF(Q336="","",SUM($Q$4:Q336))</f>
        <v/>
      </c>
      <c r="AB336" s="26" t="str">
        <f aca="false">IF(AA336="","",MAX($AA$4:AA336))</f>
        <v/>
      </c>
      <c r="AC336" s="26" t="str">
        <f aca="false">IF(AA336="","",AA336-AB336)</f>
        <v/>
      </c>
    </row>
    <row r="337" customFormat="false" ht="16.5" hidden="false" customHeight="true" outlineLevel="0" collapsed="false">
      <c r="A337" s="20" t="str">
        <f aca="false">IF(B337="","",ROW()-3)</f>
        <v/>
      </c>
      <c r="B337" s="30"/>
      <c r="C337" s="31"/>
      <c r="D337" s="31"/>
      <c r="E337" s="31"/>
      <c r="F337" s="31"/>
      <c r="G337" s="31"/>
      <c r="H337" s="32"/>
      <c r="I337" s="32"/>
      <c r="J337" s="32"/>
      <c r="K337" s="33"/>
      <c r="L337" s="34"/>
      <c r="M337" s="34"/>
      <c r="N337" s="32"/>
      <c r="O337" s="32"/>
      <c r="P337" s="26" t="str">
        <f aca="false">IF(OR(B337="",H337="",I337="",J337=""),"",IF(F337="Long",1,IF(F337="Short",-1,0))*(I337-H337)*J337*IF(K337="",1,K337))</f>
        <v/>
      </c>
      <c r="Q337" s="26" t="str">
        <f aca="false">IF(P337="","",P337-N(L337)-N(M337))</f>
        <v/>
      </c>
      <c r="R337" s="26" t="str">
        <f aca="false">IF(OR(B337="",H337="",N337="",J337=""),"",ABS(H337-N337)*J337*IF(K337="",1,K337))</f>
        <v/>
      </c>
      <c r="S337" s="27" t="str">
        <f aca="false">IF(OR(Q337="",R337=""),"",IF(R337=0,"",Q337/R337))</f>
        <v/>
      </c>
      <c r="T337" s="20" t="str">
        <f aca="false">IF(Q337="","",IF(Q337&gt;0,"Win",IF(Q337&lt;0,"Loss","Breakeven")))</f>
        <v/>
      </c>
      <c r="U337" s="31"/>
      <c r="V337" s="31"/>
      <c r="W337" s="31"/>
      <c r="X337" s="29"/>
      <c r="Y337" s="29"/>
      <c r="Z337" s="20" t="str">
        <f aca="false">IF(B337="","",TEXT(B337,"yyyy-mm"))</f>
        <v/>
      </c>
      <c r="AA337" s="26" t="str">
        <f aca="false">IF(Q337="","",SUM($Q$4:Q337))</f>
        <v/>
      </c>
      <c r="AB337" s="26" t="str">
        <f aca="false">IF(AA337="","",MAX($AA$4:AA337))</f>
        <v/>
      </c>
      <c r="AC337" s="26" t="str">
        <f aca="false">IF(AA337="","",AA337-AB337)</f>
        <v/>
      </c>
    </row>
    <row r="338" customFormat="false" ht="16.5" hidden="false" customHeight="true" outlineLevel="0" collapsed="false">
      <c r="A338" s="20" t="str">
        <f aca="false">IF(B338="","",ROW()-3)</f>
        <v/>
      </c>
      <c r="B338" s="30"/>
      <c r="C338" s="31"/>
      <c r="D338" s="31"/>
      <c r="E338" s="31"/>
      <c r="F338" s="31"/>
      <c r="G338" s="31"/>
      <c r="H338" s="32"/>
      <c r="I338" s="32"/>
      <c r="J338" s="32"/>
      <c r="K338" s="33"/>
      <c r="L338" s="34"/>
      <c r="M338" s="34"/>
      <c r="N338" s="32"/>
      <c r="O338" s="32"/>
      <c r="P338" s="26" t="str">
        <f aca="false">IF(OR(B338="",H338="",I338="",J338=""),"",IF(F338="Long",1,IF(F338="Short",-1,0))*(I338-H338)*J338*IF(K338="",1,K338))</f>
        <v/>
      </c>
      <c r="Q338" s="26" t="str">
        <f aca="false">IF(P338="","",P338-N(L338)-N(M338))</f>
        <v/>
      </c>
      <c r="R338" s="26" t="str">
        <f aca="false">IF(OR(B338="",H338="",N338="",J338=""),"",ABS(H338-N338)*J338*IF(K338="",1,K338))</f>
        <v/>
      </c>
      <c r="S338" s="27" t="str">
        <f aca="false">IF(OR(Q338="",R338=""),"",IF(R338=0,"",Q338/R338))</f>
        <v/>
      </c>
      <c r="T338" s="20" t="str">
        <f aca="false">IF(Q338="","",IF(Q338&gt;0,"Win",IF(Q338&lt;0,"Loss","Breakeven")))</f>
        <v/>
      </c>
      <c r="U338" s="31"/>
      <c r="V338" s="31"/>
      <c r="W338" s="31"/>
      <c r="X338" s="29"/>
      <c r="Y338" s="29"/>
      <c r="Z338" s="20" t="str">
        <f aca="false">IF(B338="","",TEXT(B338,"yyyy-mm"))</f>
        <v/>
      </c>
      <c r="AA338" s="26" t="str">
        <f aca="false">IF(Q338="","",SUM($Q$4:Q338))</f>
        <v/>
      </c>
      <c r="AB338" s="26" t="str">
        <f aca="false">IF(AA338="","",MAX($AA$4:AA338))</f>
        <v/>
      </c>
      <c r="AC338" s="26" t="str">
        <f aca="false">IF(AA338="","",AA338-AB338)</f>
        <v/>
      </c>
    </row>
    <row r="339" customFormat="false" ht="16.5" hidden="false" customHeight="true" outlineLevel="0" collapsed="false">
      <c r="A339" s="20" t="str">
        <f aca="false">IF(B339="","",ROW()-3)</f>
        <v/>
      </c>
      <c r="B339" s="30"/>
      <c r="C339" s="31"/>
      <c r="D339" s="31"/>
      <c r="E339" s="31"/>
      <c r="F339" s="31"/>
      <c r="G339" s="31"/>
      <c r="H339" s="32"/>
      <c r="I339" s="32"/>
      <c r="J339" s="32"/>
      <c r="K339" s="33"/>
      <c r="L339" s="34"/>
      <c r="M339" s="34"/>
      <c r="N339" s="32"/>
      <c r="O339" s="32"/>
      <c r="P339" s="26" t="str">
        <f aca="false">IF(OR(B339="",H339="",I339="",J339=""),"",IF(F339="Long",1,IF(F339="Short",-1,0))*(I339-H339)*J339*IF(K339="",1,K339))</f>
        <v/>
      </c>
      <c r="Q339" s="26" t="str">
        <f aca="false">IF(P339="","",P339-N(L339)-N(M339))</f>
        <v/>
      </c>
      <c r="R339" s="26" t="str">
        <f aca="false">IF(OR(B339="",H339="",N339="",J339=""),"",ABS(H339-N339)*J339*IF(K339="",1,K339))</f>
        <v/>
      </c>
      <c r="S339" s="27" t="str">
        <f aca="false">IF(OR(Q339="",R339=""),"",IF(R339=0,"",Q339/R339))</f>
        <v/>
      </c>
      <c r="T339" s="20" t="str">
        <f aca="false">IF(Q339="","",IF(Q339&gt;0,"Win",IF(Q339&lt;0,"Loss","Breakeven")))</f>
        <v/>
      </c>
      <c r="U339" s="31"/>
      <c r="V339" s="31"/>
      <c r="W339" s="31"/>
      <c r="X339" s="29"/>
      <c r="Y339" s="29"/>
      <c r="Z339" s="20" t="str">
        <f aca="false">IF(B339="","",TEXT(B339,"yyyy-mm"))</f>
        <v/>
      </c>
      <c r="AA339" s="26" t="str">
        <f aca="false">IF(Q339="","",SUM($Q$4:Q339))</f>
        <v/>
      </c>
      <c r="AB339" s="26" t="str">
        <f aca="false">IF(AA339="","",MAX($AA$4:AA339))</f>
        <v/>
      </c>
      <c r="AC339" s="26" t="str">
        <f aca="false">IF(AA339="","",AA339-AB339)</f>
        <v/>
      </c>
    </row>
    <row r="340" customFormat="false" ht="16.5" hidden="false" customHeight="true" outlineLevel="0" collapsed="false">
      <c r="A340" s="20" t="str">
        <f aca="false">IF(B340="","",ROW()-3)</f>
        <v/>
      </c>
      <c r="B340" s="30"/>
      <c r="C340" s="31"/>
      <c r="D340" s="31"/>
      <c r="E340" s="31"/>
      <c r="F340" s="31"/>
      <c r="G340" s="31"/>
      <c r="H340" s="32"/>
      <c r="I340" s="32"/>
      <c r="J340" s="32"/>
      <c r="K340" s="33"/>
      <c r="L340" s="34"/>
      <c r="M340" s="34"/>
      <c r="N340" s="32"/>
      <c r="O340" s="32"/>
      <c r="P340" s="26" t="str">
        <f aca="false">IF(OR(B340="",H340="",I340="",J340=""),"",IF(F340="Long",1,IF(F340="Short",-1,0))*(I340-H340)*J340*IF(K340="",1,K340))</f>
        <v/>
      </c>
      <c r="Q340" s="26" t="str">
        <f aca="false">IF(P340="","",P340-N(L340)-N(M340))</f>
        <v/>
      </c>
      <c r="R340" s="26" t="str">
        <f aca="false">IF(OR(B340="",H340="",N340="",J340=""),"",ABS(H340-N340)*J340*IF(K340="",1,K340))</f>
        <v/>
      </c>
      <c r="S340" s="27" t="str">
        <f aca="false">IF(OR(Q340="",R340=""),"",IF(R340=0,"",Q340/R340))</f>
        <v/>
      </c>
      <c r="T340" s="20" t="str">
        <f aca="false">IF(Q340="","",IF(Q340&gt;0,"Win",IF(Q340&lt;0,"Loss","Breakeven")))</f>
        <v/>
      </c>
      <c r="U340" s="31"/>
      <c r="V340" s="31"/>
      <c r="W340" s="31"/>
      <c r="X340" s="29"/>
      <c r="Y340" s="29"/>
      <c r="Z340" s="20" t="str">
        <f aca="false">IF(B340="","",TEXT(B340,"yyyy-mm"))</f>
        <v/>
      </c>
      <c r="AA340" s="26" t="str">
        <f aca="false">IF(Q340="","",SUM($Q$4:Q340))</f>
        <v/>
      </c>
      <c r="AB340" s="26" t="str">
        <f aca="false">IF(AA340="","",MAX($AA$4:AA340))</f>
        <v/>
      </c>
      <c r="AC340" s="26" t="str">
        <f aca="false">IF(AA340="","",AA340-AB340)</f>
        <v/>
      </c>
    </row>
    <row r="341" customFormat="false" ht="16.5" hidden="false" customHeight="true" outlineLevel="0" collapsed="false">
      <c r="A341" s="20" t="str">
        <f aca="false">IF(B341="","",ROW()-3)</f>
        <v/>
      </c>
      <c r="B341" s="30"/>
      <c r="C341" s="31"/>
      <c r="D341" s="31"/>
      <c r="E341" s="31"/>
      <c r="F341" s="31"/>
      <c r="G341" s="31"/>
      <c r="H341" s="32"/>
      <c r="I341" s="32"/>
      <c r="J341" s="32"/>
      <c r="K341" s="33"/>
      <c r="L341" s="34"/>
      <c r="M341" s="34"/>
      <c r="N341" s="32"/>
      <c r="O341" s="32"/>
      <c r="P341" s="26" t="str">
        <f aca="false">IF(OR(B341="",H341="",I341="",J341=""),"",IF(F341="Long",1,IF(F341="Short",-1,0))*(I341-H341)*J341*IF(K341="",1,K341))</f>
        <v/>
      </c>
      <c r="Q341" s="26" t="str">
        <f aca="false">IF(P341="","",P341-N(L341)-N(M341))</f>
        <v/>
      </c>
      <c r="R341" s="26" t="str">
        <f aca="false">IF(OR(B341="",H341="",N341="",J341=""),"",ABS(H341-N341)*J341*IF(K341="",1,K341))</f>
        <v/>
      </c>
      <c r="S341" s="27" t="str">
        <f aca="false">IF(OR(Q341="",R341=""),"",IF(R341=0,"",Q341/R341))</f>
        <v/>
      </c>
      <c r="T341" s="20" t="str">
        <f aca="false">IF(Q341="","",IF(Q341&gt;0,"Win",IF(Q341&lt;0,"Loss","Breakeven")))</f>
        <v/>
      </c>
      <c r="U341" s="31"/>
      <c r="V341" s="31"/>
      <c r="W341" s="31"/>
      <c r="X341" s="29"/>
      <c r="Y341" s="29"/>
      <c r="Z341" s="20" t="str">
        <f aca="false">IF(B341="","",TEXT(B341,"yyyy-mm"))</f>
        <v/>
      </c>
      <c r="AA341" s="26" t="str">
        <f aca="false">IF(Q341="","",SUM($Q$4:Q341))</f>
        <v/>
      </c>
      <c r="AB341" s="26" t="str">
        <f aca="false">IF(AA341="","",MAX($AA$4:AA341))</f>
        <v/>
      </c>
      <c r="AC341" s="26" t="str">
        <f aca="false">IF(AA341="","",AA341-AB341)</f>
        <v/>
      </c>
    </row>
    <row r="342" customFormat="false" ht="16.5" hidden="false" customHeight="true" outlineLevel="0" collapsed="false">
      <c r="A342" s="20" t="str">
        <f aca="false">IF(B342="","",ROW()-3)</f>
        <v/>
      </c>
      <c r="B342" s="30"/>
      <c r="C342" s="31"/>
      <c r="D342" s="31"/>
      <c r="E342" s="31"/>
      <c r="F342" s="31"/>
      <c r="G342" s="31"/>
      <c r="H342" s="32"/>
      <c r="I342" s="32"/>
      <c r="J342" s="32"/>
      <c r="K342" s="33"/>
      <c r="L342" s="34"/>
      <c r="M342" s="34"/>
      <c r="N342" s="32"/>
      <c r="O342" s="32"/>
      <c r="P342" s="26" t="str">
        <f aca="false">IF(OR(B342="",H342="",I342="",J342=""),"",IF(F342="Long",1,IF(F342="Short",-1,0))*(I342-H342)*J342*IF(K342="",1,K342))</f>
        <v/>
      </c>
      <c r="Q342" s="26" t="str">
        <f aca="false">IF(P342="","",P342-N(L342)-N(M342))</f>
        <v/>
      </c>
      <c r="R342" s="26" t="str">
        <f aca="false">IF(OR(B342="",H342="",N342="",J342=""),"",ABS(H342-N342)*J342*IF(K342="",1,K342))</f>
        <v/>
      </c>
      <c r="S342" s="27" t="str">
        <f aca="false">IF(OR(Q342="",R342=""),"",IF(R342=0,"",Q342/R342))</f>
        <v/>
      </c>
      <c r="T342" s="20" t="str">
        <f aca="false">IF(Q342="","",IF(Q342&gt;0,"Win",IF(Q342&lt;0,"Loss","Breakeven")))</f>
        <v/>
      </c>
      <c r="U342" s="31"/>
      <c r="V342" s="31"/>
      <c r="W342" s="31"/>
      <c r="X342" s="29"/>
      <c r="Y342" s="29"/>
      <c r="Z342" s="20" t="str">
        <f aca="false">IF(B342="","",TEXT(B342,"yyyy-mm"))</f>
        <v/>
      </c>
      <c r="AA342" s="26" t="str">
        <f aca="false">IF(Q342="","",SUM($Q$4:Q342))</f>
        <v/>
      </c>
      <c r="AB342" s="26" t="str">
        <f aca="false">IF(AA342="","",MAX($AA$4:AA342))</f>
        <v/>
      </c>
      <c r="AC342" s="26" t="str">
        <f aca="false">IF(AA342="","",AA342-AB342)</f>
        <v/>
      </c>
    </row>
    <row r="343" customFormat="false" ht="16.5" hidden="false" customHeight="true" outlineLevel="0" collapsed="false">
      <c r="A343" s="20" t="str">
        <f aca="false">IF(B343="","",ROW()-3)</f>
        <v/>
      </c>
      <c r="B343" s="30"/>
      <c r="C343" s="31"/>
      <c r="D343" s="31"/>
      <c r="E343" s="31"/>
      <c r="F343" s="31"/>
      <c r="G343" s="31"/>
      <c r="H343" s="32"/>
      <c r="I343" s="32"/>
      <c r="J343" s="32"/>
      <c r="K343" s="33"/>
      <c r="L343" s="34"/>
      <c r="M343" s="34"/>
      <c r="N343" s="32"/>
      <c r="O343" s="32"/>
      <c r="P343" s="26" t="str">
        <f aca="false">IF(OR(B343="",H343="",I343="",J343=""),"",IF(F343="Long",1,IF(F343="Short",-1,0))*(I343-H343)*J343*IF(K343="",1,K343))</f>
        <v/>
      </c>
      <c r="Q343" s="26" t="str">
        <f aca="false">IF(P343="","",P343-N(L343)-N(M343))</f>
        <v/>
      </c>
      <c r="R343" s="26" t="str">
        <f aca="false">IF(OR(B343="",H343="",N343="",J343=""),"",ABS(H343-N343)*J343*IF(K343="",1,K343))</f>
        <v/>
      </c>
      <c r="S343" s="27" t="str">
        <f aca="false">IF(OR(Q343="",R343=""),"",IF(R343=0,"",Q343/R343))</f>
        <v/>
      </c>
      <c r="T343" s="20" t="str">
        <f aca="false">IF(Q343="","",IF(Q343&gt;0,"Win",IF(Q343&lt;0,"Loss","Breakeven")))</f>
        <v/>
      </c>
      <c r="U343" s="31"/>
      <c r="V343" s="31"/>
      <c r="W343" s="31"/>
      <c r="X343" s="29"/>
      <c r="Y343" s="29"/>
      <c r="Z343" s="20" t="str">
        <f aca="false">IF(B343="","",TEXT(B343,"yyyy-mm"))</f>
        <v/>
      </c>
      <c r="AA343" s="26" t="str">
        <f aca="false">IF(Q343="","",SUM($Q$4:Q343))</f>
        <v/>
      </c>
      <c r="AB343" s="26" t="str">
        <f aca="false">IF(AA343="","",MAX($AA$4:AA343))</f>
        <v/>
      </c>
      <c r="AC343" s="26" t="str">
        <f aca="false">IF(AA343="","",AA343-AB343)</f>
        <v/>
      </c>
    </row>
    <row r="344" customFormat="false" ht="16.5" hidden="false" customHeight="true" outlineLevel="0" collapsed="false">
      <c r="A344" s="20" t="str">
        <f aca="false">IF(B344="","",ROW()-3)</f>
        <v/>
      </c>
      <c r="B344" s="30"/>
      <c r="C344" s="31"/>
      <c r="D344" s="31"/>
      <c r="E344" s="31"/>
      <c r="F344" s="31"/>
      <c r="G344" s="31"/>
      <c r="H344" s="32"/>
      <c r="I344" s="32"/>
      <c r="J344" s="32"/>
      <c r="K344" s="33"/>
      <c r="L344" s="34"/>
      <c r="M344" s="34"/>
      <c r="N344" s="32"/>
      <c r="O344" s="32"/>
      <c r="P344" s="26" t="str">
        <f aca="false">IF(OR(B344="",H344="",I344="",J344=""),"",IF(F344="Long",1,IF(F344="Short",-1,0))*(I344-H344)*J344*IF(K344="",1,K344))</f>
        <v/>
      </c>
      <c r="Q344" s="26" t="str">
        <f aca="false">IF(P344="","",P344-N(L344)-N(M344))</f>
        <v/>
      </c>
      <c r="R344" s="26" t="str">
        <f aca="false">IF(OR(B344="",H344="",N344="",J344=""),"",ABS(H344-N344)*J344*IF(K344="",1,K344))</f>
        <v/>
      </c>
      <c r="S344" s="27" t="str">
        <f aca="false">IF(OR(Q344="",R344=""),"",IF(R344=0,"",Q344/R344))</f>
        <v/>
      </c>
      <c r="T344" s="20" t="str">
        <f aca="false">IF(Q344="","",IF(Q344&gt;0,"Win",IF(Q344&lt;0,"Loss","Breakeven")))</f>
        <v/>
      </c>
      <c r="U344" s="31"/>
      <c r="V344" s="31"/>
      <c r="W344" s="31"/>
      <c r="X344" s="29"/>
      <c r="Y344" s="29"/>
      <c r="Z344" s="20" t="str">
        <f aca="false">IF(B344="","",TEXT(B344,"yyyy-mm"))</f>
        <v/>
      </c>
      <c r="AA344" s="26" t="str">
        <f aca="false">IF(Q344="","",SUM($Q$4:Q344))</f>
        <v/>
      </c>
      <c r="AB344" s="26" t="str">
        <f aca="false">IF(AA344="","",MAX($AA$4:AA344))</f>
        <v/>
      </c>
      <c r="AC344" s="26" t="str">
        <f aca="false">IF(AA344="","",AA344-AB344)</f>
        <v/>
      </c>
    </row>
    <row r="345" customFormat="false" ht="16.5" hidden="false" customHeight="true" outlineLevel="0" collapsed="false">
      <c r="A345" s="20" t="str">
        <f aca="false">IF(B345="","",ROW()-3)</f>
        <v/>
      </c>
      <c r="B345" s="30"/>
      <c r="C345" s="31"/>
      <c r="D345" s="31"/>
      <c r="E345" s="31"/>
      <c r="F345" s="31"/>
      <c r="G345" s="31"/>
      <c r="H345" s="32"/>
      <c r="I345" s="32"/>
      <c r="J345" s="32"/>
      <c r="K345" s="33"/>
      <c r="L345" s="34"/>
      <c r="M345" s="34"/>
      <c r="N345" s="32"/>
      <c r="O345" s="32"/>
      <c r="P345" s="26" t="str">
        <f aca="false">IF(OR(B345="",H345="",I345="",J345=""),"",IF(F345="Long",1,IF(F345="Short",-1,0))*(I345-H345)*J345*IF(K345="",1,K345))</f>
        <v/>
      </c>
      <c r="Q345" s="26" t="str">
        <f aca="false">IF(P345="","",P345-N(L345)-N(M345))</f>
        <v/>
      </c>
      <c r="R345" s="26" t="str">
        <f aca="false">IF(OR(B345="",H345="",N345="",J345=""),"",ABS(H345-N345)*J345*IF(K345="",1,K345))</f>
        <v/>
      </c>
      <c r="S345" s="27" t="str">
        <f aca="false">IF(OR(Q345="",R345=""),"",IF(R345=0,"",Q345/R345))</f>
        <v/>
      </c>
      <c r="T345" s="20" t="str">
        <f aca="false">IF(Q345="","",IF(Q345&gt;0,"Win",IF(Q345&lt;0,"Loss","Breakeven")))</f>
        <v/>
      </c>
      <c r="U345" s="31"/>
      <c r="V345" s="31"/>
      <c r="W345" s="31"/>
      <c r="X345" s="29"/>
      <c r="Y345" s="29"/>
      <c r="Z345" s="20" t="str">
        <f aca="false">IF(B345="","",TEXT(B345,"yyyy-mm"))</f>
        <v/>
      </c>
      <c r="AA345" s="26" t="str">
        <f aca="false">IF(Q345="","",SUM($Q$4:Q345))</f>
        <v/>
      </c>
      <c r="AB345" s="26" t="str">
        <f aca="false">IF(AA345="","",MAX($AA$4:AA345))</f>
        <v/>
      </c>
      <c r="AC345" s="26" t="str">
        <f aca="false">IF(AA345="","",AA345-AB345)</f>
        <v/>
      </c>
    </row>
    <row r="346" customFormat="false" ht="16.5" hidden="false" customHeight="true" outlineLevel="0" collapsed="false">
      <c r="A346" s="20" t="str">
        <f aca="false">IF(B346="","",ROW()-3)</f>
        <v/>
      </c>
      <c r="B346" s="30"/>
      <c r="C346" s="31"/>
      <c r="D346" s="31"/>
      <c r="E346" s="31"/>
      <c r="F346" s="31"/>
      <c r="G346" s="31"/>
      <c r="H346" s="32"/>
      <c r="I346" s="32"/>
      <c r="J346" s="32"/>
      <c r="K346" s="33"/>
      <c r="L346" s="34"/>
      <c r="M346" s="34"/>
      <c r="N346" s="32"/>
      <c r="O346" s="32"/>
      <c r="P346" s="26" t="str">
        <f aca="false">IF(OR(B346="",H346="",I346="",J346=""),"",IF(F346="Long",1,IF(F346="Short",-1,0))*(I346-H346)*J346*IF(K346="",1,K346))</f>
        <v/>
      </c>
      <c r="Q346" s="26" t="str">
        <f aca="false">IF(P346="","",P346-N(L346)-N(M346))</f>
        <v/>
      </c>
      <c r="R346" s="26" t="str">
        <f aca="false">IF(OR(B346="",H346="",N346="",J346=""),"",ABS(H346-N346)*J346*IF(K346="",1,K346))</f>
        <v/>
      </c>
      <c r="S346" s="27" t="str">
        <f aca="false">IF(OR(Q346="",R346=""),"",IF(R346=0,"",Q346/R346))</f>
        <v/>
      </c>
      <c r="T346" s="20" t="str">
        <f aca="false">IF(Q346="","",IF(Q346&gt;0,"Win",IF(Q346&lt;0,"Loss","Breakeven")))</f>
        <v/>
      </c>
      <c r="U346" s="31"/>
      <c r="V346" s="31"/>
      <c r="W346" s="31"/>
      <c r="X346" s="29"/>
      <c r="Y346" s="29"/>
      <c r="Z346" s="20" t="str">
        <f aca="false">IF(B346="","",TEXT(B346,"yyyy-mm"))</f>
        <v/>
      </c>
      <c r="AA346" s="26" t="str">
        <f aca="false">IF(Q346="","",SUM($Q$4:Q346))</f>
        <v/>
      </c>
      <c r="AB346" s="26" t="str">
        <f aca="false">IF(AA346="","",MAX($AA$4:AA346))</f>
        <v/>
      </c>
      <c r="AC346" s="26" t="str">
        <f aca="false">IF(AA346="","",AA346-AB346)</f>
        <v/>
      </c>
    </row>
    <row r="347" customFormat="false" ht="16.5" hidden="false" customHeight="true" outlineLevel="0" collapsed="false">
      <c r="A347" s="20" t="str">
        <f aca="false">IF(B347="","",ROW()-3)</f>
        <v/>
      </c>
      <c r="B347" s="30"/>
      <c r="C347" s="31"/>
      <c r="D347" s="31"/>
      <c r="E347" s="31"/>
      <c r="F347" s="31"/>
      <c r="G347" s="31"/>
      <c r="H347" s="32"/>
      <c r="I347" s="32"/>
      <c r="J347" s="32"/>
      <c r="K347" s="33"/>
      <c r="L347" s="34"/>
      <c r="M347" s="34"/>
      <c r="N347" s="32"/>
      <c r="O347" s="32"/>
      <c r="P347" s="26" t="str">
        <f aca="false">IF(OR(B347="",H347="",I347="",J347=""),"",IF(F347="Long",1,IF(F347="Short",-1,0))*(I347-H347)*J347*IF(K347="",1,K347))</f>
        <v/>
      </c>
      <c r="Q347" s="26" t="str">
        <f aca="false">IF(P347="","",P347-N(L347)-N(M347))</f>
        <v/>
      </c>
      <c r="R347" s="26" t="str">
        <f aca="false">IF(OR(B347="",H347="",N347="",J347=""),"",ABS(H347-N347)*J347*IF(K347="",1,K347))</f>
        <v/>
      </c>
      <c r="S347" s="27" t="str">
        <f aca="false">IF(OR(Q347="",R347=""),"",IF(R347=0,"",Q347/R347))</f>
        <v/>
      </c>
      <c r="T347" s="20" t="str">
        <f aca="false">IF(Q347="","",IF(Q347&gt;0,"Win",IF(Q347&lt;0,"Loss","Breakeven")))</f>
        <v/>
      </c>
      <c r="U347" s="31"/>
      <c r="V347" s="31"/>
      <c r="W347" s="31"/>
      <c r="X347" s="29"/>
      <c r="Y347" s="29"/>
      <c r="Z347" s="20" t="str">
        <f aca="false">IF(B347="","",TEXT(B347,"yyyy-mm"))</f>
        <v/>
      </c>
      <c r="AA347" s="26" t="str">
        <f aca="false">IF(Q347="","",SUM($Q$4:Q347))</f>
        <v/>
      </c>
      <c r="AB347" s="26" t="str">
        <f aca="false">IF(AA347="","",MAX($AA$4:AA347))</f>
        <v/>
      </c>
      <c r="AC347" s="26" t="str">
        <f aca="false">IF(AA347="","",AA347-AB347)</f>
        <v/>
      </c>
    </row>
    <row r="348" customFormat="false" ht="16.5" hidden="false" customHeight="true" outlineLevel="0" collapsed="false">
      <c r="A348" s="20" t="str">
        <f aca="false">IF(B348="","",ROW()-3)</f>
        <v/>
      </c>
      <c r="B348" s="30"/>
      <c r="C348" s="31"/>
      <c r="D348" s="31"/>
      <c r="E348" s="31"/>
      <c r="F348" s="31"/>
      <c r="G348" s="31"/>
      <c r="H348" s="32"/>
      <c r="I348" s="32"/>
      <c r="J348" s="32"/>
      <c r="K348" s="33"/>
      <c r="L348" s="34"/>
      <c r="M348" s="34"/>
      <c r="N348" s="32"/>
      <c r="O348" s="32"/>
      <c r="P348" s="26" t="str">
        <f aca="false">IF(OR(B348="",H348="",I348="",J348=""),"",IF(F348="Long",1,IF(F348="Short",-1,0))*(I348-H348)*J348*IF(K348="",1,K348))</f>
        <v/>
      </c>
      <c r="Q348" s="26" t="str">
        <f aca="false">IF(P348="","",P348-N(L348)-N(M348))</f>
        <v/>
      </c>
      <c r="R348" s="26" t="str">
        <f aca="false">IF(OR(B348="",H348="",N348="",J348=""),"",ABS(H348-N348)*J348*IF(K348="",1,K348))</f>
        <v/>
      </c>
      <c r="S348" s="27" t="str">
        <f aca="false">IF(OR(Q348="",R348=""),"",IF(R348=0,"",Q348/R348))</f>
        <v/>
      </c>
      <c r="T348" s="20" t="str">
        <f aca="false">IF(Q348="","",IF(Q348&gt;0,"Win",IF(Q348&lt;0,"Loss","Breakeven")))</f>
        <v/>
      </c>
      <c r="U348" s="31"/>
      <c r="V348" s="31"/>
      <c r="W348" s="31"/>
      <c r="X348" s="29"/>
      <c r="Y348" s="29"/>
      <c r="Z348" s="20" t="str">
        <f aca="false">IF(B348="","",TEXT(B348,"yyyy-mm"))</f>
        <v/>
      </c>
      <c r="AA348" s="26" t="str">
        <f aca="false">IF(Q348="","",SUM($Q$4:Q348))</f>
        <v/>
      </c>
      <c r="AB348" s="26" t="str">
        <f aca="false">IF(AA348="","",MAX($AA$4:AA348))</f>
        <v/>
      </c>
      <c r="AC348" s="26" t="str">
        <f aca="false">IF(AA348="","",AA348-AB348)</f>
        <v/>
      </c>
    </row>
    <row r="349" customFormat="false" ht="16.5" hidden="false" customHeight="true" outlineLevel="0" collapsed="false">
      <c r="A349" s="20" t="str">
        <f aca="false">IF(B349="","",ROW()-3)</f>
        <v/>
      </c>
      <c r="B349" s="30"/>
      <c r="C349" s="31"/>
      <c r="D349" s="31"/>
      <c r="E349" s="31"/>
      <c r="F349" s="31"/>
      <c r="G349" s="31"/>
      <c r="H349" s="32"/>
      <c r="I349" s="32"/>
      <c r="J349" s="32"/>
      <c r="K349" s="33"/>
      <c r="L349" s="34"/>
      <c r="M349" s="34"/>
      <c r="N349" s="32"/>
      <c r="O349" s="32"/>
      <c r="P349" s="26" t="str">
        <f aca="false">IF(OR(B349="",H349="",I349="",J349=""),"",IF(F349="Long",1,IF(F349="Short",-1,0))*(I349-H349)*J349*IF(K349="",1,K349))</f>
        <v/>
      </c>
      <c r="Q349" s="26" t="str">
        <f aca="false">IF(P349="","",P349-N(L349)-N(M349))</f>
        <v/>
      </c>
      <c r="R349" s="26" t="str">
        <f aca="false">IF(OR(B349="",H349="",N349="",J349=""),"",ABS(H349-N349)*J349*IF(K349="",1,K349))</f>
        <v/>
      </c>
      <c r="S349" s="27" t="str">
        <f aca="false">IF(OR(Q349="",R349=""),"",IF(R349=0,"",Q349/R349))</f>
        <v/>
      </c>
      <c r="T349" s="20" t="str">
        <f aca="false">IF(Q349="","",IF(Q349&gt;0,"Win",IF(Q349&lt;0,"Loss","Breakeven")))</f>
        <v/>
      </c>
      <c r="U349" s="31"/>
      <c r="V349" s="31"/>
      <c r="W349" s="31"/>
      <c r="X349" s="29"/>
      <c r="Y349" s="29"/>
      <c r="Z349" s="20" t="str">
        <f aca="false">IF(B349="","",TEXT(B349,"yyyy-mm"))</f>
        <v/>
      </c>
      <c r="AA349" s="26" t="str">
        <f aca="false">IF(Q349="","",SUM($Q$4:Q349))</f>
        <v/>
      </c>
      <c r="AB349" s="26" t="str">
        <f aca="false">IF(AA349="","",MAX($AA$4:AA349))</f>
        <v/>
      </c>
      <c r="AC349" s="26" t="str">
        <f aca="false">IF(AA349="","",AA349-AB349)</f>
        <v/>
      </c>
    </row>
    <row r="350" customFormat="false" ht="16.5" hidden="false" customHeight="true" outlineLevel="0" collapsed="false">
      <c r="A350" s="20" t="str">
        <f aca="false">IF(B350="","",ROW()-3)</f>
        <v/>
      </c>
      <c r="B350" s="30"/>
      <c r="C350" s="31"/>
      <c r="D350" s="31"/>
      <c r="E350" s="31"/>
      <c r="F350" s="31"/>
      <c r="G350" s="31"/>
      <c r="H350" s="32"/>
      <c r="I350" s="32"/>
      <c r="J350" s="32"/>
      <c r="K350" s="33"/>
      <c r="L350" s="34"/>
      <c r="M350" s="34"/>
      <c r="N350" s="32"/>
      <c r="O350" s="32"/>
      <c r="P350" s="26" t="str">
        <f aca="false">IF(OR(B350="",H350="",I350="",J350=""),"",IF(F350="Long",1,IF(F350="Short",-1,0))*(I350-H350)*J350*IF(K350="",1,K350))</f>
        <v/>
      </c>
      <c r="Q350" s="26" t="str">
        <f aca="false">IF(P350="","",P350-N(L350)-N(M350))</f>
        <v/>
      </c>
      <c r="R350" s="26" t="str">
        <f aca="false">IF(OR(B350="",H350="",N350="",J350=""),"",ABS(H350-N350)*J350*IF(K350="",1,K350))</f>
        <v/>
      </c>
      <c r="S350" s="27" t="str">
        <f aca="false">IF(OR(Q350="",R350=""),"",IF(R350=0,"",Q350/R350))</f>
        <v/>
      </c>
      <c r="T350" s="20" t="str">
        <f aca="false">IF(Q350="","",IF(Q350&gt;0,"Win",IF(Q350&lt;0,"Loss","Breakeven")))</f>
        <v/>
      </c>
      <c r="U350" s="31"/>
      <c r="V350" s="31"/>
      <c r="W350" s="31"/>
      <c r="X350" s="29"/>
      <c r="Y350" s="29"/>
      <c r="Z350" s="20" t="str">
        <f aca="false">IF(B350="","",TEXT(B350,"yyyy-mm"))</f>
        <v/>
      </c>
      <c r="AA350" s="26" t="str">
        <f aca="false">IF(Q350="","",SUM($Q$4:Q350))</f>
        <v/>
      </c>
      <c r="AB350" s="26" t="str">
        <f aca="false">IF(AA350="","",MAX($AA$4:AA350))</f>
        <v/>
      </c>
      <c r="AC350" s="26" t="str">
        <f aca="false">IF(AA350="","",AA350-AB350)</f>
        <v/>
      </c>
    </row>
    <row r="351" customFormat="false" ht="16.5" hidden="false" customHeight="true" outlineLevel="0" collapsed="false">
      <c r="A351" s="20" t="str">
        <f aca="false">IF(B351="","",ROW()-3)</f>
        <v/>
      </c>
      <c r="B351" s="30"/>
      <c r="C351" s="31"/>
      <c r="D351" s="31"/>
      <c r="E351" s="31"/>
      <c r="F351" s="31"/>
      <c r="G351" s="31"/>
      <c r="H351" s="32"/>
      <c r="I351" s="32"/>
      <c r="J351" s="32"/>
      <c r="K351" s="33"/>
      <c r="L351" s="34"/>
      <c r="M351" s="34"/>
      <c r="N351" s="32"/>
      <c r="O351" s="32"/>
      <c r="P351" s="26" t="str">
        <f aca="false">IF(OR(B351="",H351="",I351="",J351=""),"",IF(F351="Long",1,IF(F351="Short",-1,0))*(I351-H351)*J351*IF(K351="",1,K351))</f>
        <v/>
      </c>
      <c r="Q351" s="26" t="str">
        <f aca="false">IF(P351="","",P351-N(L351)-N(M351))</f>
        <v/>
      </c>
      <c r="R351" s="26" t="str">
        <f aca="false">IF(OR(B351="",H351="",N351="",J351=""),"",ABS(H351-N351)*J351*IF(K351="",1,K351))</f>
        <v/>
      </c>
      <c r="S351" s="27" t="str">
        <f aca="false">IF(OR(Q351="",R351=""),"",IF(R351=0,"",Q351/R351))</f>
        <v/>
      </c>
      <c r="T351" s="20" t="str">
        <f aca="false">IF(Q351="","",IF(Q351&gt;0,"Win",IF(Q351&lt;0,"Loss","Breakeven")))</f>
        <v/>
      </c>
      <c r="U351" s="31"/>
      <c r="V351" s="31"/>
      <c r="W351" s="31"/>
      <c r="X351" s="29"/>
      <c r="Y351" s="29"/>
      <c r="Z351" s="20" t="str">
        <f aca="false">IF(B351="","",TEXT(B351,"yyyy-mm"))</f>
        <v/>
      </c>
      <c r="AA351" s="26" t="str">
        <f aca="false">IF(Q351="","",SUM($Q$4:Q351))</f>
        <v/>
      </c>
      <c r="AB351" s="26" t="str">
        <f aca="false">IF(AA351="","",MAX($AA$4:AA351))</f>
        <v/>
      </c>
      <c r="AC351" s="26" t="str">
        <f aca="false">IF(AA351="","",AA351-AB351)</f>
        <v/>
      </c>
    </row>
    <row r="352" customFormat="false" ht="16.5" hidden="false" customHeight="true" outlineLevel="0" collapsed="false">
      <c r="A352" s="20" t="str">
        <f aca="false">IF(B352="","",ROW()-3)</f>
        <v/>
      </c>
      <c r="B352" s="30"/>
      <c r="C352" s="31"/>
      <c r="D352" s="31"/>
      <c r="E352" s="31"/>
      <c r="F352" s="31"/>
      <c r="G352" s="31"/>
      <c r="H352" s="32"/>
      <c r="I352" s="32"/>
      <c r="J352" s="32"/>
      <c r="K352" s="33"/>
      <c r="L352" s="34"/>
      <c r="M352" s="34"/>
      <c r="N352" s="32"/>
      <c r="O352" s="32"/>
      <c r="P352" s="26" t="str">
        <f aca="false">IF(OR(B352="",H352="",I352="",J352=""),"",IF(F352="Long",1,IF(F352="Short",-1,0))*(I352-H352)*J352*IF(K352="",1,K352))</f>
        <v/>
      </c>
      <c r="Q352" s="26" t="str">
        <f aca="false">IF(P352="","",P352-N(L352)-N(M352))</f>
        <v/>
      </c>
      <c r="R352" s="26" t="str">
        <f aca="false">IF(OR(B352="",H352="",N352="",J352=""),"",ABS(H352-N352)*J352*IF(K352="",1,K352))</f>
        <v/>
      </c>
      <c r="S352" s="27" t="str">
        <f aca="false">IF(OR(Q352="",R352=""),"",IF(R352=0,"",Q352/R352))</f>
        <v/>
      </c>
      <c r="T352" s="20" t="str">
        <f aca="false">IF(Q352="","",IF(Q352&gt;0,"Win",IF(Q352&lt;0,"Loss","Breakeven")))</f>
        <v/>
      </c>
      <c r="U352" s="31"/>
      <c r="V352" s="31"/>
      <c r="W352" s="31"/>
      <c r="X352" s="29"/>
      <c r="Y352" s="29"/>
      <c r="Z352" s="20" t="str">
        <f aca="false">IF(B352="","",TEXT(B352,"yyyy-mm"))</f>
        <v/>
      </c>
      <c r="AA352" s="26" t="str">
        <f aca="false">IF(Q352="","",SUM($Q$4:Q352))</f>
        <v/>
      </c>
      <c r="AB352" s="26" t="str">
        <f aca="false">IF(AA352="","",MAX($AA$4:AA352))</f>
        <v/>
      </c>
      <c r="AC352" s="26" t="str">
        <f aca="false">IF(AA352="","",AA352-AB352)</f>
        <v/>
      </c>
    </row>
    <row r="353" customFormat="false" ht="16.5" hidden="false" customHeight="true" outlineLevel="0" collapsed="false">
      <c r="A353" s="20" t="str">
        <f aca="false">IF(B353="","",ROW()-3)</f>
        <v/>
      </c>
      <c r="B353" s="30"/>
      <c r="C353" s="31"/>
      <c r="D353" s="31"/>
      <c r="E353" s="31"/>
      <c r="F353" s="31"/>
      <c r="G353" s="31"/>
      <c r="H353" s="32"/>
      <c r="I353" s="32"/>
      <c r="J353" s="32"/>
      <c r="K353" s="33"/>
      <c r="L353" s="34"/>
      <c r="M353" s="34"/>
      <c r="N353" s="32"/>
      <c r="O353" s="32"/>
      <c r="P353" s="26" t="str">
        <f aca="false">IF(OR(B353="",H353="",I353="",J353=""),"",IF(F353="Long",1,IF(F353="Short",-1,0))*(I353-H353)*J353*IF(K353="",1,K353))</f>
        <v/>
      </c>
      <c r="Q353" s="26" t="str">
        <f aca="false">IF(P353="","",P353-N(L353)-N(M353))</f>
        <v/>
      </c>
      <c r="R353" s="26" t="str">
        <f aca="false">IF(OR(B353="",H353="",N353="",J353=""),"",ABS(H353-N353)*J353*IF(K353="",1,K353))</f>
        <v/>
      </c>
      <c r="S353" s="27" t="str">
        <f aca="false">IF(OR(Q353="",R353=""),"",IF(R353=0,"",Q353/R353))</f>
        <v/>
      </c>
      <c r="T353" s="20" t="str">
        <f aca="false">IF(Q353="","",IF(Q353&gt;0,"Win",IF(Q353&lt;0,"Loss","Breakeven")))</f>
        <v/>
      </c>
      <c r="U353" s="31"/>
      <c r="V353" s="31"/>
      <c r="W353" s="31"/>
      <c r="X353" s="29"/>
      <c r="Y353" s="29"/>
      <c r="Z353" s="20" t="str">
        <f aca="false">IF(B353="","",TEXT(B353,"yyyy-mm"))</f>
        <v/>
      </c>
      <c r="AA353" s="26" t="str">
        <f aca="false">IF(Q353="","",SUM($Q$4:Q353))</f>
        <v/>
      </c>
      <c r="AB353" s="26" t="str">
        <f aca="false">IF(AA353="","",MAX($AA$4:AA353))</f>
        <v/>
      </c>
      <c r="AC353" s="26" t="str">
        <f aca="false">IF(AA353="","",AA353-AB353)</f>
        <v/>
      </c>
    </row>
    <row r="354" customFormat="false" ht="16.5" hidden="false" customHeight="true" outlineLevel="0" collapsed="false">
      <c r="A354" s="20" t="str">
        <f aca="false">IF(B354="","",ROW()-3)</f>
        <v/>
      </c>
      <c r="B354" s="30"/>
      <c r="C354" s="31"/>
      <c r="D354" s="31"/>
      <c r="E354" s="31"/>
      <c r="F354" s="31"/>
      <c r="G354" s="31"/>
      <c r="H354" s="32"/>
      <c r="I354" s="32"/>
      <c r="J354" s="32"/>
      <c r="K354" s="33"/>
      <c r="L354" s="34"/>
      <c r="M354" s="34"/>
      <c r="N354" s="32"/>
      <c r="O354" s="32"/>
      <c r="P354" s="26" t="str">
        <f aca="false">IF(OR(B354="",H354="",I354="",J354=""),"",IF(F354="Long",1,IF(F354="Short",-1,0))*(I354-H354)*J354*IF(K354="",1,K354))</f>
        <v/>
      </c>
      <c r="Q354" s="26" t="str">
        <f aca="false">IF(P354="","",P354-N(L354)-N(M354))</f>
        <v/>
      </c>
      <c r="R354" s="26" t="str">
        <f aca="false">IF(OR(B354="",H354="",N354="",J354=""),"",ABS(H354-N354)*J354*IF(K354="",1,K354))</f>
        <v/>
      </c>
      <c r="S354" s="27" t="str">
        <f aca="false">IF(OR(Q354="",R354=""),"",IF(R354=0,"",Q354/R354))</f>
        <v/>
      </c>
      <c r="T354" s="20" t="str">
        <f aca="false">IF(Q354="","",IF(Q354&gt;0,"Win",IF(Q354&lt;0,"Loss","Breakeven")))</f>
        <v/>
      </c>
      <c r="U354" s="31"/>
      <c r="V354" s="31"/>
      <c r="W354" s="31"/>
      <c r="X354" s="29"/>
      <c r="Y354" s="29"/>
      <c r="Z354" s="20" t="str">
        <f aca="false">IF(B354="","",TEXT(B354,"yyyy-mm"))</f>
        <v/>
      </c>
      <c r="AA354" s="26" t="str">
        <f aca="false">IF(Q354="","",SUM($Q$4:Q354))</f>
        <v/>
      </c>
      <c r="AB354" s="26" t="str">
        <f aca="false">IF(AA354="","",MAX($AA$4:AA354))</f>
        <v/>
      </c>
      <c r="AC354" s="26" t="str">
        <f aca="false">IF(AA354="","",AA354-AB354)</f>
        <v/>
      </c>
    </row>
    <row r="355" customFormat="false" ht="16.5" hidden="false" customHeight="true" outlineLevel="0" collapsed="false">
      <c r="A355" s="20" t="str">
        <f aca="false">IF(B355="","",ROW()-3)</f>
        <v/>
      </c>
      <c r="B355" s="30"/>
      <c r="C355" s="31"/>
      <c r="D355" s="31"/>
      <c r="E355" s="31"/>
      <c r="F355" s="31"/>
      <c r="G355" s="31"/>
      <c r="H355" s="32"/>
      <c r="I355" s="32"/>
      <c r="J355" s="32"/>
      <c r="K355" s="33"/>
      <c r="L355" s="34"/>
      <c r="M355" s="34"/>
      <c r="N355" s="32"/>
      <c r="O355" s="32"/>
      <c r="P355" s="26" t="str">
        <f aca="false">IF(OR(B355="",H355="",I355="",J355=""),"",IF(F355="Long",1,IF(F355="Short",-1,0))*(I355-H355)*J355*IF(K355="",1,K355))</f>
        <v/>
      </c>
      <c r="Q355" s="26" t="str">
        <f aca="false">IF(P355="","",P355-N(L355)-N(M355))</f>
        <v/>
      </c>
      <c r="R355" s="26" t="str">
        <f aca="false">IF(OR(B355="",H355="",N355="",J355=""),"",ABS(H355-N355)*J355*IF(K355="",1,K355))</f>
        <v/>
      </c>
      <c r="S355" s="27" t="str">
        <f aca="false">IF(OR(Q355="",R355=""),"",IF(R355=0,"",Q355/R355))</f>
        <v/>
      </c>
      <c r="T355" s="20" t="str">
        <f aca="false">IF(Q355="","",IF(Q355&gt;0,"Win",IF(Q355&lt;0,"Loss","Breakeven")))</f>
        <v/>
      </c>
      <c r="U355" s="31"/>
      <c r="V355" s="31"/>
      <c r="W355" s="31"/>
      <c r="X355" s="29"/>
      <c r="Y355" s="29"/>
      <c r="Z355" s="20" t="str">
        <f aca="false">IF(B355="","",TEXT(B355,"yyyy-mm"))</f>
        <v/>
      </c>
      <c r="AA355" s="26" t="str">
        <f aca="false">IF(Q355="","",SUM($Q$4:Q355))</f>
        <v/>
      </c>
      <c r="AB355" s="26" t="str">
        <f aca="false">IF(AA355="","",MAX($AA$4:AA355))</f>
        <v/>
      </c>
      <c r="AC355" s="26" t="str">
        <f aca="false">IF(AA355="","",AA355-AB355)</f>
        <v/>
      </c>
    </row>
    <row r="356" customFormat="false" ht="16.5" hidden="false" customHeight="true" outlineLevel="0" collapsed="false">
      <c r="A356" s="20" t="str">
        <f aca="false">IF(B356="","",ROW()-3)</f>
        <v/>
      </c>
      <c r="B356" s="30"/>
      <c r="C356" s="31"/>
      <c r="D356" s="31"/>
      <c r="E356" s="31"/>
      <c r="F356" s="31"/>
      <c r="G356" s="31"/>
      <c r="H356" s="32"/>
      <c r="I356" s="32"/>
      <c r="J356" s="32"/>
      <c r="K356" s="33"/>
      <c r="L356" s="34"/>
      <c r="M356" s="34"/>
      <c r="N356" s="32"/>
      <c r="O356" s="32"/>
      <c r="P356" s="26" t="str">
        <f aca="false">IF(OR(B356="",H356="",I356="",J356=""),"",IF(F356="Long",1,IF(F356="Short",-1,0))*(I356-H356)*J356*IF(K356="",1,K356))</f>
        <v/>
      </c>
      <c r="Q356" s="26" t="str">
        <f aca="false">IF(P356="","",P356-N(L356)-N(M356))</f>
        <v/>
      </c>
      <c r="R356" s="26" t="str">
        <f aca="false">IF(OR(B356="",H356="",N356="",J356=""),"",ABS(H356-N356)*J356*IF(K356="",1,K356))</f>
        <v/>
      </c>
      <c r="S356" s="27" t="str">
        <f aca="false">IF(OR(Q356="",R356=""),"",IF(R356=0,"",Q356/R356))</f>
        <v/>
      </c>
      <c r="T356" s="20" t="str">
        <f aca="false">IF(Q356="","",IF(Q356&gt;0,"Win",IF(Q356&lt;0,"Loss","Breakeven")))</f>
        <v/>
      </c>
      <c r="U356" s="31"/>
      <c r="V356" s="31"/>
      <c r="W356" s="31"/>
      <c r="X356" s="29"/>
      <c r="Y356" s="29"/>
      <c r="Z356" s="20" t="str">
        <f aca="false">IF(B356="","",TEXT(B356,"yyyy-mm"))</f>
        <v/>
      </c>
      <c r="AA356" s="26" t="str">
        <f aca="false">IF(Q356="","",SUM($Q$4:Q356))</f>
        <v/>
      </c>
      <c r="AB356" s="26" t="str">
        <f aca="false">IF(AA356="","",MAX($AA$4:AA356))</f>
        <v/>
      </c>
      <c r="AC356" s="26" t="str">
        <f aca="false">IF(AA356="","",AA356-AB356)</f>
        <v/>
      </c>
    </row>
    <row r="357" customFormat="false" ht="16.5" hidden="false" customHeight="true" outlineLevel="0" collapsed="false">
      <c r="A357" s="20" t="str">
        <f aca="false">IF(B357="","",ROW()-3)</f>
        <v/>
      </c>
      <c r="B357" s="30"/>
      <c r="C357" s="31"/>
      <c r="D357" s="31"/>
      <c r="E357" s="31"/>
      <c r="F357" s="31"/>
      <c r="G357" s="31"/>
      <c r="H357" s="32"/>
      <c r="I357" s="32"/>
      <c r="J357" s="32"/>
      <c r="K357" s="33"/>
      <c r="L357" s="34"/>
      <c r="M357" s="34"/>
      <c r="N357" s="32"/>
      <c r="O357" s="32"/>
      <c r="P357" s="26" t="str">
        <f aca="false">IF(OR(B357="",H357="",I357="",J357=""),"",IF(F357="Long",1,IF(F357="Short",-1,0))*(I357-H357)*J357*IF(K357="",1,K357))</f>
        <v/>
      </c>
      <c r="Q357" s="26" t="str">
        <f aca="false">IF(P357="","",P357-N(L357)-N(M357))</f>
        <v/>
      </c>
      <c r="R357" s="26" t="str">
        <f aca="false">IF(OR(B357="",H357="",N357="",J357=""),"",ABS(H357-N357)*J357*IF(K357="",1,K357))</f>
        <v/>
      </c>
      <c r="S357" s="27" t="str">
        <f aca="false">IF(OR(Q357="",R357=""),"",IF(R357=0,"",Q357/R357))</f>
        <v/>
      </c>
      <c r="T357" s="20" t="str">
        <f aca="false">IF(Q357="","",IF(Q357&gt;0,"Win",IF(Q357&lt;0,"Loss","Breakeven")))</f>
        <v/>
      </c>
      <c r="U357" s="31"/>
      <c r="V357" s="31"/>
      <c r="W357" s="31"/>
      <c r="X357" s="29"/>
      <c r="Y357" s="29"/>
      <c r="Z357" s="20" t="str">
        <f aca="false">IF(B357="","",TEXT(B357,"yyyy-mm"))</f>
        <v/>
      </c>
      <c r="AA357" s="26" t="str">
        <f aca="false">IF(Q357="","",SUM($Q$4:Q357))</f>
        <v/>
      </c>
      <c r="AB357" s="26" t="str">
        <f aca="false">IF(AA357="","",MAX($AA$4:AA357))</f>
        <v/>
      </c>
      <c r="AC357" s="26" t="str">
        <f aca="false">IF(AA357="","",AA357-AB357)</f>
        <v/>
      </c>
    </row>
    <row r="358" customFormat="false" ht="16.5" hidden="false" customHeight="true" outlineLevel="0" collapsed="false">
      <c r="A358" s="20" t="str">
        <f aca="false">IF(B358="","",ROW()-3)</f>
        <v/>
      </c>
      <c r="B358" s="30"/>
      <c r="C358" s="31"/>
      <c r="D358" s="31"/>
      <c r="E358" s="31"/>
      <c r="F358" s="31"/>
      <c r="G358" s="31"/>
      <c r="H358" s="32"/>
      <c r="I358" s="32"/>
      <c r="J358" s="32"/>
      <c r="K358" s="33"/>
      <c r="L358" s="34"/>
      <c r="M358" s="34"/>
      <c r="N358" s="32"/>
      <c r="O358" s="32"/>
      <c r="P358" s="26" t="str">
        <f aca="false">IF(OR(B358="",H358="",I358="",J358=""),"",IF(F358="Long",1,IF(F358="Short",-1,0))*(I358-H358)*J358*IF(K358="",1,K358))</f>
        <v/>
      </c>
      <c r="Q358" s="26" t="str">
        <f aca="false">IF(P358="","",P358-N(L358)-N(M358))</f>
        <v/>
      </c>
      <c r="R358" s="26" t="str">
        <f aca="false">IF(OR(B358="",H358="",N358="",J358=""),"",ABS(H358-N358)*J358*IF(K358="",1,K358))</f>
        <v/>
      </c>
      <c r="S358" s="27" t="str">
        <f aca="false">IF(OR(Q358="",R358=""),"",IF(R358=0,"",Q358/R358))</f>
        <v/>
      </c>
      <c r="T358" s="20" t="str">
        <f aca="false">IF(Q358="","",IF(Q358&gt;0,"Win",IF(Q358&lt;0,"Loss","Breakeven")))</f>
        <v/>
      </c>
      <c r="U358" s="31"/>
      <c r="V358" s="31"/>
      <c r="W358" s="31"/>
      <c r="X358" s="29"/>
      <c r="Y358" s="29"/>
      <c r="Z358" s="20" t="str">
        <f aca="false">IF(B358="","",TEXT(B358,"yyyy-mm"))</f>
        <v/>
      </c>
      <c r="AA358" s="26" t="str">
        <f aca="false">IF(Q358="","",SUM($Q$4:Q358))</f>
        <v/>
      </c>
      <c r="AB358" s="26" t="str">
        <f aca="false">IF(AA358="","",MAX($AA$4:AA358))</f>
        <v/>
      </c>
      <c r="AC358" s="26" t="str">
        <f aca="false">IF(AA358="","",AA358-AB358)</f>
        <v/>
      </c>
    </row>
    <row r="359" customFormat="false" ht="16.5" hidden="false" customHeight="true" outlineLevel="0" collapsed="false">
      <c r="A359" s="20" t="str">
        <f aca="false">IF(B359="","",ROW()-3)</f>
        <v/>
      </c>
      <c r="B359" s="30"/>
      <c r="C359" s="31"/>
      <c r="D359" s="31"/>
      <c r="E359" s="31"/>
      <c r="F359" s="31"/>
      <c r="G359" s="31"/>
      <c r="H359" s="32"/>
      <c r="I359" s="32"/>
      <c r="J359" s="32"/>
      <c r="K359" s="33"/>
      <c r="L359" s="34"/>
      <c r="M359" s="34"/>
      <c r="N359" s="32"/>
      <c r="O359" s="32"/>
      <c r="P359" s="26" t="str">
        <f aca="false">IF(OR(B359="",H359="",I359="",J359=""),"",IF(F359="Long",1,IF(F359="Short",-1,0))*(I359-H359)*J359*IF(K359="",1,K359))</f>
        <v/>
      </c>
      <c r="Q359" s="26" t="str">
        <f aca="false">IF(P359="","",P359-N(L359)-N(M359))</f>
        <v/>
      </c>
      <c r="R359" s="26" t="str">
        <f aca="false">IF(OR(B359="",H359="",N359="",J359=""),"",ABS(H359-N359)*J359*IF(K359="",1,K359))</f>
        <v/>
      </c>
      <c r="S359" s="27" t="str">
        <f aca="false">IF(OR(Q359="",R359=""),"",IF(R359=0,"",Q359/R359))</f>
        <v/>
      </c>
      <c r="T359" s="20" t="str">
        <f aca="false">IF(Q359="","",IF(Q359&gt;0,"Win",IF(Q359&lt;0,"Loss","Breakeven")))</f>
        <v/>
      </c>
      <c r="U359" s="31"/>
      <c r="V359" s="31"/>
      <c r="W359" s="31"/>
      <c r="X359" s="29"/>
      <c r="Y359" s="29"/>
      <c r="Z359" s="20" t="str">
        <f aca="false">IF(B359="","",TEXT(B359,"yyyy-mm"))</f>
        <v/>
      </c>
      <c r="AA359" s="26" t="str">
        <f aca="false">IF(Q359="","",SUM($Q$4:Q359))</f>
        <v/>
      </c>
      <c r="AB359" s="26" t="str">
        <f aca="false">IF(AA359="","",MAX($AA$4:AA359))</f>
        <v/>
      </c>
      <c r="AC359" s="26" t="str">
        <f aca="false">IF(AA359="","",AA359-AB359)</f>
        <v/>
      </c>
    </row>
    <row r="360" customFormat="false" ht="16.5" hidden="false" customHeight="true" outlineLevel="0" collapsed="false">
      <c r="A360" s="20" t="str">
        <f aca="false">IF(B360="","",ROW()-3)</f>
        <v/>
      </c>
      <c r="B360" s="30"/>
      <c r="C360" s="31"/>
      <c r="D360" s="31"/>
      <c r="E360" s="31"/>
      <c r="F360" s="31"/>
      <c r="G360" s="31"/>
      <c r="H360" s="32"/>
      <c r="I360" s="32"/>
      <c r="J360" s="32"/>
      <c r="K360" s="33"/>
      <c r="L360" s="34"/>
      <c r="M360" s="34"/>
      <c r="N360" s="32"/>
      <c r="O360" s="32"/>
      <c r="P360" s="26" t="str">
        <f aca="false">IF(OR(B360="",H360="",I360="",J360=""),"",IF(F360="Long",1,IF(F360="Short",-1,0))*(I360-H360)*J360*IF(K360="",1,K360))</f>
        <v/>
      </c>
      <c r="Q360" s="26" t="str">
        <f aca="false">IF(P360="","",P360-N(L360)-N(M360))</f>
        <v/>
      </c>
      <c r="R360" s="26" t="str">
        <f aca="false">IF(OR(B360="",H360="",N360="",J360=""),"",ABS(H360-N360)*J360*IF(K360="",1,K360))</f>
        <v/>
      </c>
      <c r="S360" s="27" t="str">
        <f aca="false">IF(OR(Q360="",R360=""),"",IF(R360=0,"",Q360/R360))</f>
        <v/>
      </c>
      <c r="T360" s="20" t="str">
        <f aca="false">IF(Q360="","",IF(Q360&gt;0,"Win",IF(Q360&lt;0,"Loss","Breakeven")))</f>
        <v/>
      </c>
      <c r="U360" s="31"/>
      <c r="V360" s="31"/>
      <c r="W360" s="31"/>
      <c r="X360" s="29"/>
      <c r="Y360" s="29"/>
      <c r="Z360" s="20" t="str">
        <f aca="false">IF(B360="","",TEXT(B360,"yyyy-mm"))</f>
        <v/>
      </c>
      <c r="AA360" s="26" t="str">
        <f aca="false">IF(Q360="","",SUM($Q$4:Q360))</f>
        <v/>
      </c>
      <c r="AB360" s="26" t="str">
        <f aca="false">IF(AA360="","",MAX($AA$4:AA360))</f>
        <v/>
      </c>
      <c r="AC360" s="26" t="str">
        <f aca="false">IF(AA360="","",AA360-AB360)</f>
        <v/>
      </c>
    </row>
    <row r="361" customFormat="false" ht="16.5" hidden="false" customHeight="true" outlineLevel="0" collapsed="false">
      <c r="A361" s="20" t="str">
        <f aca="false">IF(B361="","",ROW()-3)</f>
        <v/>
      </c>
      <c r="B361" s="30"/>
      <c r="C361" s="31"/>
      <c r="D361" s="31"/>
      <c r="E361" s="31"/>
      <c r="F361" s="31"/>
      <c r="G361" s="31"/>
      <c r="H361" s="32"/>
      <c r="I361" s="32"/>
      <c r="J361" s="32"/>
      <c r="K361" s="33"/>
      <c r="L361" s="34"/>
      <c r="M361" s="34"/>
      <c r="N361" s="32"/>
      <c r="O361" s="32"/>
      <c r="P361" s="26" t="str">
        <f aca="false">IF(OR(B361="",H361="",I361="",J361=""),"",IF(F361="Long",1,IF(F361="Short",-1,0))*(I361-H361)*J361*IF(K361="",1,K361))</f>
        <v/>
      </c>
      <c r="Q361" s="26" t="str">
        <f aca="false">IF(P361="","",P361-N(L361)-N(M361))</f>
        <v/>
      </c>
      <c r="R361" s="26" t="str">
        <f aca="false">IF(OR(B361="",H361="",N361="",J361=""),"",ABS(H361-N361)*J361*IF(K361="",1,K361))</f>
        <v/>
      </c>
      <c r="S361" s="27" t="str">
        <f aca="false">IF(OR(Q361="",R361=""),"",IF(R361=0,"",Q361/R361))</f>
        <v/>
      </c>
      <c r="T361" s="20" t="str">
        <f aca="false">IF(Q361="","",IF(Q361&gt;0,"Win",IF(Q361&lt;0,"Loss","Breakeven")))</f>
        <v/>
      </c>
      <c r="U361" s="31"/>
      <c r="V361" s="31"/>
      <c r="W361" s="31"/>
      <c r="X361" s="29"/>
      <c r="Y361" s="29"/>
      <c r="Z361" s="20" t="str">
        <f aca="false">IF(B361="","",TEXT(B361,"yyyy-mm"))</f>
        <v/>
      </c>
      <c r="AA361" s="26" t="str">
        <f aca="false">IF(Q361="","",SUM($Q$4:Q361))</f>
        <v/>
      </c>
      <c r="AB361" s="26" t="str">
        <f aca="false">IF(AA361="","",MAX($AA$4:AA361))</f>
        <v/>
      </c>
      <c r="AC361" s="26" t="str">
        <f aca="false">IF(AA361="","",AA361-AB361)</f>
        <v/>
      </c>
    </row>
    <row r="362" customFormat="false" ht="16.5" hidden="false" customHeight="true" outlineLevel="0" collapsed="false">
      <c r="A362" s="20" t="str">
        <f aca="false">IF(B362="","",ROW()-3)</f>
        <v/>
      </c>
      <c r="B362" s="30"/>
      <c r="C362" s="31"/>
      <c r="D362" s="31"/>
      <c r="E362" s="31"/>
      <c r="F362" s="31"/>
      <c r="G362" s="31"/>
      <c r="H362" s="32"/>
      <c r="I362" s="32"/>
      <c r="J362" s="32"/>
      <c r="K362" s="33"/>
      <c r="L362" s="34"/>
      <c r="M362" s="34"/>
      <c r="N362" s="32"/>
      <c r="O362" s="32"/>
      <c r="P362" s="26" t="str">
        <f aca="false">IF(OR(B362="",H362="",I362="",J362=""),"",IF(F362="Long",1,IF(F362="Short",-1,0))*(I362-H362)*J362*IF(K362="",1,K362))</f>
        <v/>
      </c>
      <c r="Q362" s="26" t="str">
        <f aca="false">IF(P362="","",P362-N(L362)-N(M362))</f>
        <v/>
      </c>
      <c r="R362" s="26" t="str">
        <f aca="false">IF(OR(B362="",H362="",N362="",J362=""),"",ABS(H362-N362)*J362*IF(K362="",1,K362))</f>
        <v/>
      </c>
      <c r="S362" s="27" t="str">
        <f aca="false">IF(OR(Q362="",R362=""),"",IF(R362=0,"",Q362/R362))</f>
        <v/>
      </c>
      <c r="T362" s="20" t="str">
        <f aca="false">IF(Q362="","",IF(Q362&gt;0,"Win",IF(Q362&lt;0,"Loss","Breakeven")))</f>
        <v/>
      </c>
      <c r="U362" s="31"/>
      <c r="V362" s="31"/>
      <c r="W362" s="31"/>
      <c r="X362" s="29"/>
      <c r="Y362" s="29"/>
      <c r="Z362" s="20" t="str">
        <f aca="false">IF(B362="","",TEXT(B362,"yyyy-mm"))</f>
        <v/>
      </c>
      <c r="AA362" s="26" t="str">
        <f aca="false">IF(Q362="","",SUM($Q$4:Q362))</f>
        <v/>
      </c>
      <c r="AB362" s="26" t="str">
        <f aca="false">IF(AA362="","",MAX($AA$4:AA362))</f>
        <v/>
      </c>
      <c r="AC362" s="26" t="str">
        <f aca="false">IF(AA362="","",AA362-AB362)</f>
        <v/>
      </c>
    </row>
    <row r="363" customFormat="false" ht="16.5" hidden="false" customHeight="true" outlineLevel="0" collapsed="false">
      <c r="A363" s="20" t="str">
        <f aca="false">IF(B363="","",ROW()-3)</f>
        <v/>
      </c>
      <c r="B363" s="30"/>
      <c r="C363" s="31"/>
      <c r="D363" s="31"/>
      <c r="E363" s="31"/>
      <c r="F363" s="31"/>
      <c r="G363" s="31"/>
      <c r="H363" s="32"/>
      <c r="I363" s="32"/>
      <c r="J363" s="32"/>
      <c r="K363" s="33"/>
      <c r="L363" s="34"/>
      <c r="M363" s="34"/>
      <c r="N363" s="32"/>
      <c r="O363" s="32"/>
      <c r="P363" s="26" t="str">
        <f aca="false">IF(OR(B363="",H363="",I363="",J363=""),"",IF(F363="Long",1,IF(F363="Short",-1,0))*(I363-H363)*J363*IF(K363="",1,K363))</f>
        <v/>
      </c>
      <c r="Q363" s="26" t="str">
        <f aca="false">IF(P363="","",P363-N(L363)-N(M363))</f>
        <v/>
      </c>
      <c r="R363" s="26" t="str">
        <f aca="false">IF(OR(B363="",H363="",N363="",J363=""),"",ABS(H363-N363)*J363*IF(K363="",1,K363))</f>
        <v/>
      </c>
      <c r="S363" s="27" t="str">
        <f aca="false">IF(OR(Q363="",R363=""),"",IF(R363=0,"",Q363/R363))</f>
        <v/>
      </c>
      <c r="T363" s="20" t="str">
        <f aca="false">IF(Q363="","",IF(Q363&gt;0,"Win",IF(Q363&lt;0,"Loss","Breakeven")))</f>
        <v/>
      </c>
      <c r="U363" s="31"/>
      <c r="V363" s="31"/>
      <c r="W363" s="31"/>
      <c r="X363" s="29"/>
      <c r="Y363" s="29"/>
      <c r="Z363" s="20" t="str">
        <f aca="false">IF(B363="","",TEXT(B363,"yyyy-mm"))</f>
        <v/>
      </c>
      <c r="AA363" s="26" t="str">
        <f aca="false">IF(Q363="","",SUM($Q$4:Q363))</f>
        <v/>
      </c>
      <c r="AB363" s="26" t="str">
        <f aca="false">IF(AA363="","",MAX($AA$4:AA363))</f>
        <v/>
      </c>
      <c r="AC363" s="26" t="str">
        <f aca="false">IF(AA363="","",AA363-AB363)</f>
        <v/>
      </c>
    </row>
    <row r="364" customFormat="false" ht="16.5" hidden="false" customHeight="true" outlineLevel="0" collapsed="false">
      <c r="A364" s="20" t="str">
        <f aca="false">IF(B364="","",ROW()-3)</f>
        <v/>
      </c>
      <c r="B364" s="30"/>
      <c r="C364" s="31"/>
      <c r="D364" s="31"/>
      <c r="E364" s="31"/>
      <c r="F364" s="31"/>
      <c r="G364" s="31"/>
      <c r="H364" s="32"/>
      <c r="I364" s="32"/>
      <c r="J364" s="32"/>
      <c r="K364" s="33"/>
      <c r="L364" s="34"/>
      <c r="M364" s="34"/>
      <c r="N364" s="32"/>
      <c r="O364" s="32"/>
      <c r="P364" s="26" t="str">
        <f aca="false">IF(OR(B364="",H364="",I364="",J364=""),"",IF(F364="Long",1,IF(F364="Short",-1,0))*(I364-H364)*J364*IF(K364="",1,K364))</f>
        <v/>
      </c>
      <c r="Q364" s="26" t="str">
        <f aca="false">IF(P364="","",P364-N(L364)-N(M364))</f>
        <v/>
      </c>
      <c r="R364" s="26" t="str">
        <f aca="false">IF(OR(B364="",H364="",N364="",J364=""),"",ABS(H364-N364)*J364*IF(K364="",1,K364))</f>
        <v/>
      </c>
      <c r="S364" s="27" t="str">
        <f aca="false">IF(OR(Q364="",R364=""),"",IF(R364=0,"",Q364/R364))</f>
        <v/>
      </c>
      <c r="T364" s="20" t="str">
        <f aca="false">IF(Q364="","",IF(Q364&gt;0,"Win",IF(Q364&lt;0,"Loss","Breakeven")))</f>
        <v/>
      </c>
      <c r="U364" s="31"/>
      <c r="V364" s="31"/>
      <c r="W364" s="31"/>
      <c r="X364" s="29"/>
      <c r="Y364" s="29"/>
      <c r="Z364" s="20" t="str">
        <f aca="false">IF(B364="","",TEXT(B364,"yyyy-mm"))</f>
        <v/>
      </c>
      <c r="AA364" s="26" t="str">
        <f aca="false">IF(Q364="","",SUM($Q$4:Q364))</f>
        <v/>
      </c>
      <c r="AB364" s="26" t="str">
        <f aca="false">IF(AA364="","",MAX($AA$4:AA364))</f>
        <v/>
      </c>
      <c r="AC364" s="26" t="str">
        <f aca="false">IF(AA364="","",AA364-AB364)</f>
        <v/>
      </c>
    </row>
    <row r="365" customFormat="false" ht="16.5" hidden="false" customHeight="true" outlineLevel="0" collapsed="false">
      <c r="A365" s="20" t="str">
        <f aca="false">IF(B365="","",ROW()-3)</f>
        <v/>
      </c>
      <c r="B365" s="30"/>
      <c r="C365" s="31"/>
      <c r="D365" s="31"/>
      <c r="E365" s="31"/>
      <c r="F365" s="31"/>
      <c r="G365" s="31"/>
      <c r="H365" s="32"/>
      <c r="I365" s="32"/>
      <c r="J365" s="32"/>
      <c r="K365" s="33"/>
      <c r="L365" s="34"/>
      <c r="M365" s="34"/>
      <c r="N365" s="32"/>
      <c r="O365" s="32"/>
      <c r="P365" s="26" t="str">
        <f aca="false">IF(OR(B365="",H365="",I365="",J365=""),"",IF(F365="Long",1,IF(F365="Short",-1,0))*(I365-H365)*J365*IF(K365="",1,K365))</f>
        <v/>
      </c>
      <c r="Q365" s="26" t="str">
        <f aca="false">IF(P365="","",P365-N(L365)-N(M365))</f>
        <v/>
      </c>
      <c r="R365" s="26" t="str">
        <f aca="false">IF(OR(B365="",H365="",N365="",J365=""),"",ABS(H365-N365)*J365*IF(K365="",1,K365))</f>
        <v/>
      </c>
      <c r="S365" s="27" t="str">
        <f aca="false">IF(OR(Q365="",R365=""),"",IF(R365=0,"",Q365/R365))</f>
        <v/>
      </c>
      <c r="T365" s="20" t="str">
        <f aca="false">IF(Q365="","",IF(Q365&gt;0,"Win",IF(Q365&lt;0,"Loss","Breakeven")))</f>
        <v/>
      </c>
      <c r="U365" s="31"/>
      <c r="V365" s="31"/>
      <c r="W365" s="31"/>
      <c r="X365" s="29"/>
      <c r="Y365" s="29"/>
      <c r="Z365" s="20" t="str">
        <f aca="false">IF(B365="","",TEXT(B365,"yyyy-mm"))</f>
        <v/>
      </c>
      <c r="AA365" s="26" t="str">
        <f aca="false">IF(Q365="","",SUM($Q$4:Q365))</f>
        <v/>
      </c>
      <c r="AB365" s="26" t="str">
        <f aca="false">IF(AA365="","",MAX($AA$4:AA365))</f>
        <v/>
      </c>
      <c r="AC365" s="26" t="str">
        <f aca="false">IF(AA365="","",AA365-AB365)</f>
        <v/>
      </c>
    </row>
    <row r="366" customFormat="false" ht="16.5" hidden="false" customHeight="true" outlineLevel="0" collapsed="false">
      <c r="A366" s="20" t="str">
        <f aca="false">IF(B366="","",ROW()-3)</f>
        <v/>
      </c>
      <c r="B366" s="30"/>
      <c r="C366" s="31"/>
      <c r="D366" s="31"/>
      <c r="E366" s="31"/>
      <c r="F366" s="31"/>
      <c r="G366" s="31"/>
      <c r="H366" s="32"/>
      <c r="I366" s="32"/>
      <c r="J366" s="32"/>
      <c r="K366" s="33"/>
      <c r="L366" s="34"/>
      <c r="M366" s="34"/>
      <c r="N366" s="32"/>
      <c r="O366" s="32"/>
      <c r="P366" s="26" t="str">
        <f aca="false">IF(OR(B366="",H366="",I366="",J366=""),"",IF(F366="Long",1,IF(F366="Short",-1,0))*(I366-H366)*J366*IF(K366="",1,K366))</f>
        <v/>
      </c>
      <c r="Q366" s="26" t="str">
        <f aca="false">IF(P366="","",P366-N(L366)-N(M366))</f>
        <v/>
      </c>
      <c r="R366" s="26" t="str">
        <f aca="false">IF(OR(B366="",H366="",N366="",J366=""),"",ABS(H366-N366)*J366*IF(K366="",1,K366))</f>
        <v/>
      </c>
      <c r="S366" s="27" t="str">
        <f aca="false">IF(OR(Q366="",R366=""),"",IF(R366=0,"",Q366/R366))</f>
        <v/>
      </c>
      <c r="T366" s="20" t="str">
        <f aca="false">IF(Q366="","",IF(Q366&gt;0,"Win",IF(Q366&lt;0,"Loss","Breakeven")))</f>
        <v/>
      </c>
      <c r="U366" s="31"/>
      <c r="V366" s="31"/>
      <c r="W366" s="31"/>
      <c r="X366" s="29"/>
      <c r="Y366" s="29"/>
      <c r="Z366" s="20" t="str">
        <f aca="false">IF(B366="","",TEXT(B366,"yyyy-mm"))</f>
        <v/>
      </c>
      <c r="AA366" s="26" t="str">
        <f aca="false">IF(Q366="","",SUM($Q$4:Q366))</f>
        <v/>
      </c>
      <c r="AB366" s="26" t="str">
        <f aca="false">IF(AA366="","",MAX($AA$4:AA366))</f>
        <v/>
      </c>
      <c r="AC366" s="26" t="str">
        <f aca="false">IF(AA366="","",AA366-AB366)</f>
        <v/>
      </c>
    </row>
    <row r="367" customFormat="false" ht="16.5" hidden="false" customHeight="true" outlineLevel="0" collapsed="false">
      <c r="A367" s="20" t="str">
        <f aca="false">IF(B367="","",ROW()-3)</f>
        <v/>
      </c>
      <c r="B367" s="30"/>
      <c r="C367" s="31"/>
      <c r="D367" s="31"/>
      <c r="E367" s="31"/>
      <c r="F367" s="31"/>
      <c r="G367" s="31"/>
      <c r="H367" s="32"/>
      <c r="I367" s="32"/>
      <c r="J367" s="32"/>
      <c r="K367" s="33"/>
      <c r="L367" s="34"/>
      <c r="M367" s="34"/>
      <c r="N367" s="32"/>
      <c r="O367" s="32"/>
      <c r="P367" s="26" t="str">
        <f aca="false">IF(OR(B367="",H367="",I367="",J367=""),"",IF(F367="Long",1,IF(F367="Short",-1,0))*(I367-H367)*J367*IF(K367="",1,K367))</f>
        <v/>
      </c>
      <c r="Q367" s="26" t="str">
        <f aca="false">IF(P367="","",P367-N(L367)-N(M367))</f>
        <v/>
      </c>
      <c r="R367" s="26" t="str">
        <f aca="false">IF(OR(B367="",H367="",N367="",J367=""),"",ABS(H367-N367)*J367*IF(K367="",1,K367))</f>
        <v/>
      </c>
      <c r="S367" s="27" t="str">
        <f aca="false">IF(OR(Q367="",R367=""),"",IF(R367=0,"",Q367/R367))</f>
        <v/>
      </c>
      <c r="T367" s="20" t="str">
        <f aca="false">IF(Q367="","",IF(Q367&gt;0,"Win",IF(Q367&lt;0,"Loss","Breakeven")))</f>
        <v/>
      </c>
      <c r="U367" s="31"/>
      <c r="V367" s="31"/>
      <c r="W367" s="31"/>
      <c r="X367" s="29"/>
      <c r="Y367" s="29"/>
      <c r="Z367" s="20" t="str">
        <f aca="false">IF(B367="","",TEXT(B367,"yyyy-mm"))</f>
        <v/>
      </c>
      <c r="AA367" s="26" t="str">
        <f aca="false">IF(Q367="","",SUM($Q$4:Q367))</f>
        <v/>
      </c>
      <c r="AB367" s="26" t="str">
        <f aca="false">IF(AA367="","",MAX($AA$4:AA367))</f>
        <v/>
      </c>
      <c r="AC367" s="26" t="str">
        <f aca="false">IF(AA367="","",AA367-AB367)</f>
        <v/>
      </c>
    </row>
    <row r="368" customFormat="false" ht="16.5" hidden="false" customHeight="true" outlineLevel="0" collapsed="false">
      <c r="A368" s="20" t="str">
        <f aca="false">IF(B368="","",ROW()-3)</f>
        <v/>
      </c>
      <c r="B368" s="30"/>
      <c r="C368" s="31"/>
      <c r="D368" s="31"/>
      <c r="E368" s="31"/>
      <c r="F368" s="31"/>
      <c r="G368" s="31"/>
      <c r="H368" s="32"/>
      <c r="I368" s="32"/>
      <c r="J368" s="32"/>
      <c r="K368" s="33"/>
      <c r="L368" s="34"/>
      <c r="M368" s="34"/>
      <c r="N368" s="32"/>
      <c r="O368" s="32"/>
      <c r="P368" s="26" t="str">
        <f aca="false">IF(OR(B368="",H368="",I368="",J368=""),"",IF(F368="Long",1,IF(F368="Short",-1,0))*(I368-H368)*J368*IF(K368="",1,K368))</f>
        <v/>
      </c>
      <c r="Q368" s="26" t="str">
        <f aca="false">IF(P368="","",P368-N(L368)-N(M368))</f>
        <v/>
      </c>
      <c r="R368" s="26" t="str">
        <f aca="false">IF(OR(B368="",H368="",N368="",J368=""),"",ABS(H368-N368)*J368*IF(K368="",1,K368))</f>
        <v/>
      </c>
      <c r="S368" s="27" t="str">
        <f aca="false">IF(OR(Q368="",R368=""),"",IF(R368=0,"",Q368/R368))</f>
        <v/>
      </c>
      <c r="T368" s="20" t="str">
        <f aca="false">IF(Q368="","",IF(Q368&gt;0,"Win",IF(Q368&lt;0,"Loss","Breakeven")))</f>
        <v/>
      </c>
      <c r="U368" s="31"/>
      <c r="V368" s="31"/>
      <c r="W368" s="31"/>
      <c r="X368" s="29"/>
      <c r="Y368" s="29"/>
      <c r="Z368" s="20" t="str">
        <f aca="false">IF(B368="","",TEXT(B368,"yyyy-mm"))</f>
        <v/>
      </c>
      <c r="AA368" s="26" t="str">
        <f aca="false">IF(Q368="","",SUM($Q$4:Q368))</f>
        <v/>
      </c>
      <c r="AB368" s="26" t="str">
        <f aca="false">IF(AA368="","",MAX($AA$4:AA368))</f>
        <v/>
      </c>
      <c r="AC368" s="26" t="str">
        <f aca="false">IF(AA368="","",AA368-AB368)</f>
        <v/>
      </c>
    </row>
    <row r="369" customFormat="false" ht="16.5" hidden="false" customHeight="true" outlineLevel="0" collapsed="false">
      <c r="A369" s="20" t="str">
        <f aca="false">IF(B369="","",ROW()-3)</f>
        <v/>
      </c>
      <c r="B369" s="30"/>
      <c r="C369" s="31"/>
      <c r="D369" s="31"/>
      <c r="E369" s="31"/>
      <c r="F369" s="31"/>
      <c r="G369" s="31"/>
      <c r="H369" s="32"/>
      <c r="I369" s="32"/>
      <c r="J369" s="32"/>
      <c r="K369" s="33"/>
      <c r="L369" s="34"/>
      <c r="M369" s="34"/>
      <c r="N369" s="32"/>
      <c r="O369" s="32"/>
      <c r="P369" s="26" t="str">
        <f aca="false">IF(OR(B369="",H369="",I369="",J369=""),"",IF(F369="Long",1,IF(F369="Short",-1,0))*(I369-H369)*J369*IF(K369="",1,K369))</f>
        <v/>
      </c>
      <c r="Q369" s="26" t="str">
        <f aca="false">IF(P369="","",P369-N(L369)-N(M369))</f>
        <v/>
      </c>
      <c r="R369" s="26" t="str">
        <f aca="false">IF(OR(B369="",H369="",N369="",J369=""),"",ABS(H369-N369)*J369*IF(K369="",1,K369))</f>
        <v/>
      </c>
      <c r="S369" s="27" t="str">
        <f aca="false">IF(OR(Q369="",R369=""),"",IF(R369=0,"",Q369/R369))</f>
        <v/>
      </c>
      <c r="T369" s="20" t="str">
        <f aca="false">IF(Q369="","",IF(Q369&gt;0,"Win",IF(Q369&lt;0,"Loss","Breakeven")))</f>
        <v/>
      </c>
      <c r="U369" s="31"/>
      <c r="V369" s="31"/>
      <c r="W369" s="31"/>
      <c r="X369" s="29"/>
      <c r="Y369" s="29"/>
      <c r="Z369" s="20" t="str">
        <f aca="false">IF(B369="","",TEXT(B369,"yyyy-mm"))</f>
        <v/>
      </c>
      <c r="AA369" s="26" t="str">
        <f aca="false">IF(Q369="","",SUM($Q$4:Q369))</f>
        <v/>
      </c>
      <c r="AB369" s="26" t="str">
        <f aca="false">IF(AA369="","",MAX($AA$4:AA369))</f>
        <v/>
      </c>
      <c r="AC369" s="26" t="str">
        <f aca="false">IF(AA369="","",AA369-AB369)</f>
        <v/>
      </c>
    </row>
    <row r="370" customFormat="false" ht="16.5" hidden="false" customHeight="true" outlineLevel="0" collapsed="false">
      <c r="A370" s="20" t="str">
        <f aca="false">IF(B370="","",ROW()-3)</f>
        <v/>
      </c>
      <c r="B370" s="30"/>
      <c r="C370" s="31"/>
      <c r="D370" s="31"/>
      <c r="E370" s="31"/>
      <c r="F370" s="31"/>
      <c r="G370" s="31"/>
      <c r="H370" s="32"/>
      <c r="I370" s="32"/>
      <c r="J370" s="32"/>
      <c r="K370" s="33"/>
      <c r="L370" s="34"/>
      <c r="M370" s="34"/>
      <c r="N370" s="32"/>
      <c r="O370" s="32"/>
      <c r="P370" s="26" t="str">
        <f aca="false">IF(OR(B370="",H370="",I370="",J370=""),"",IF(F370="Long",1,IF(F370="Short",-1,0))*(I370-H370)*J370*IF(K370="",1,K370))</f>
        <v/>
      </c>
      <c r="Q370" s="26" t="str">
        <f aca="false">IF(P370="","",P370-N(L370)-N(M370))</f>
        <v/>
      </c>
      <c r="R370" s="26" t="str">
        <f aca="false">IF(OR(B370="",H370="",N370="",J370=""),"",ABS(H370-N370)*J370*IF(K370="",1,K370))</f>
        <v/>
      </c>
      <c r="S370" s="27" t="str">
        <f aca="false">IF(OR(Q370="",R370=""),"",IF(R370=0,"",Q370/R370))</f>
        <v/>
      </c>
      <c r="T370" s="20" t="str">
        <f aca="false">IF(Q370="","",IF(Q370&gt;0,"Win",IF(Q370&lt;0,"Loss","Breakeven")))</f>
        <v/>
      </c>
      <c r="U370" s="31"/>
      <c r="V370" s="31"/>
      <c r="W370" s="31"/>
      <c r="X370" s="29"/>
      <c r="Y370" s="29"/>
      <c r="Z370" s="20" t="str">
        <f aca="false">IF(B370="","",TEXT(B370,"yyyy-mm"))</f>
        <v/>
      </c>
      <c r="AA370" s="26" t="str">
        <f aca="false">IF(Q370="","",SUM($Q$4:Q370))</f>
        <v/>
      </c>
      <c r="AB370" s="26" t="str">
        <f aca="false">IF(AA370="","",MAX($AA$4:AA370))</f>
        <v/>
      </c>
      <c r="AC370" s="26" t="str">
        <f aca="false">IF(AA370="","",AA370-AB370)</f>
        <v/>
      </c>
    </row>
    <row r="371" customFormat="false" ht="16.5" hidden="false" customHeight="true" outlineLevel="0" collapsed="false">
      <c r="A371" s="20" t="str">
        <f aca="false">IF(B371="","",ROW()-3)</f>
        <v/>
      </c>
      <c r="B371" s="30"/>
      <c r="C371" s="31"/>
      <c r="D371" s="31"/>
      <c r="E371" s="31"/>
      <c r="F371" s="31"/>
      <c r="G371" s="31"/>
      <c r="H371" s="32"/>
      <c r="I371" s="32"/>
      <c r="J371" s="32"/>
      <c r="K371" s="33"/>
      <c r="L371" s="34"/>
      <c r="M371" s="34"/>
      <c r="N371" s="32"/>
      <c r="O371" s="32"/>
      <c r="P371" s="26" t="str">
        <f aca="false">IF(OR(B371="",H371="",I371="",J371=""),"",IF(F371="Long",1,IF(F371="Short",-1,0))*(I371-H371)*J371*IF(K371="",1,K371))</f>
        <v/>
      </c>
      <c r="Q371" s="26" t="str">
        <f aca="false">IF(P371="","",P371-N(L371)-N(M371))</f>
        <v/>
      </c>
      <c r="R371" s="26" t="str">
        <f aca="false">IF(OR(B371="",H371="",N371="",J371=""),"",ABS(H371-N371)*J371*IF(K371="",1,K371))</f>
        <v/>
      </c>
      <c r="S371" s="27" t="str">
        <f aca="false">IF(OR(Q371="",R371=""),"",IF(R371=0,"",Q371/R371))</f>
        <v/>
      </c>
      <c r="T371" s="20" t="str">
        <f aca="false">IF(Q371="","",IF(Q371&gt;0,"Win",IF(Q371&lt;0,"Loss","Breakeven")))</f>
        <v/>
      </c>
      <c r="U371" s="31"/>
      <c r="V371" s="31"/>
      <c r="W371" s="31"/>
      <c r="X371" s="29"/>
      <c r="Y371" s="29"/>
      <c r="Z371" s="20" t="str">
        <f aca="false">IF(B371="","",TEXT(B371,"yyyy-mm"))</f>
        <v/>
      </c>
      <c r="AA371" s="26" t="str">
        <f aca="false">IF(Q371="","",SUM($Q$4:Q371))</f>
        <v/>
      </c>
      <c r="AB371" s="26" t="str">
        <f aca="false">IF(AA371="","",MAX($AA$4:AA371))</f>
        <v/>
      </c>
      <c r="AC371" s="26" t="str">
        <f aca="false">IF(AA371="","",AA371-AB371)</f>
        <v/>
      </c>
    </row>
    <row r="372" customFormat="false" ht="16.5" hidden="false" customHeight="true" outlineLevel="0" collapsed="false">
      <c r="A372" s="20" t="str">
        <f aca="false">IF(B372="","",ROW()-3)</f>
        <v/>
      </c>
      <c r="B372" s="30"/>
      <c r="C372" s="31"/>
      <c r="D372" s="31"/>
      <c r="E372" s="31"/>
      <c r="F372" s="31"/>
      <c r="G372" s="31"/>
      <c r="H372" s="32"/>
      <c r="I372" s="32"/>
      <c r="J372" s="32"/>
      <c r="K372" s="33"/>
      <c r="L372" s="34"/>
      <c r="M372" s="34"/>
      <c r="N372" s="32"/>
      <c r="O372" s="32"/>
      <c r="P372" s="26" t="str">
        <f aca="false">IF(OR(B372="",H372="",I372="",J372=""),"",IF(F372="Long",1,IF(F372="Short",-1,0))*(I372-H372)*J372*IF(K372="",1,K372))</f>
        <v/>
      </c>
      <c r="Q372" s="26" t="str">
        <f aca="false">IF(P372="","",P372-N(L372)-N(M372))</f>
        <v/>
      </c>
      <c r="R372" s="26" t="str">
        <f aca="false">IF(OR(B372="",H372="",N372="",J372=""),"",ABS(H372-N372)*J372*IF(K372="",1,K372))</f>
        <v/>
      </c>
      <c r="S372" s="27" t="str">
        <f aca="false">IF(OR(Q372="",R372=""),"",IF(R372=0,"",Q372/R372))</f>
        <v/>
      </c>
      <c r="T372" s="20" t="str">
        <f aca="false">IF(Q372="","",IF(Q372&gt;0,"Win",IF(Q372&lt;0,"Loss","Breakeven")))</f>
        <v/>
      </c>
      <c r="U372" s="31"/>
      <c r="V372" s="31"/>
      <c r="W372" s="31"/>
      <c r="X372" s="29"/>
      <c r="Y372" s="29"/>
      <c r="Z372" s="20" t="str">
        <f aca="false">IF(B372="","",TEXT(B372,"yyyy-mm"))</f>
        <v/>
      </c>
      <c r="AA372" s="26" t="str">
        <f aca="false">IF(Q372="","",SUM($Q$4:Q372))</f>
        <v/>
      </c>
      <c r="AB372" s="26" t="str">
        <f aca="false">IF(AA372="","",MAX($AA$4:AA372))</f>
        <v/>
      </c>
      <c r="AC372" s="26" t="str">
        <f aca="false">IF(AA372="","",AA372-AB372)</f>
        <v/>
      </c>
    </row>
    <row r="373" customFormat="false" ht="16.5" hidden="false" customHeight="true" outlineLevel="0" collapsed="false">
      <c r="A373" s="20" t="str">
        <f aca="false">IF(B373="","",ROW()-3)</f>
        <v/>
      </c>
      <c r="B373" s="30"/>
      <c r="C373" s="31"/>
      <c r="D373" s="31"/>
      <c r="E373" s="31"/>
      <c r="F373" s="31"/>
      <c r="G373" s="31"/>
      <c r="H373" s="32"/>
      <c r="I373" s="32"/>
      <c r="J373" s="32"/>
      <c r="K373" s="33"/>
      <c r="L373" s="34"/>
      <c r="M373" s="34"/>
      <c r="N373" s="32"/>
      <c r="O373" s="32"/>
      <c r="P373" s="26" t="str">
        <f aca="false">IF(OR(B373="",H373="",I373="",J373=""),"",IF(F373="Long",1,IF(F373="Short",-1,0))*(I373-H373)*J373*IF(K373="",1,K373))</f>
        <v/>
      </c>
      <c r="Q373" s="26" t="str">
        <f aca="false">IF(P373="","",P373-N(L373)-N(M373))</f>
        <v/>
      </c>
      <c r="R373" s="26" t="str">
        <f aca="false">IF(OR(B373="",H373="",N373="",J373=""),"",ABS(H373-N373)*J373*IF(K373="",1,K373))</f>
        <v/>
      </c>
      <c r="S373" s="27" t="str">
        <f aca="false">IF(OR(Q373="",R373=""),"",IF(R373=0,"",Q373/R373))</f>
        <v/>
      </c>
      <c r="T373" s="20" t="str">
        <f aca="false">IF(Q373="","",IF(Q373&gt;0,"Win",IF(Q373&lt;0,"Loss","Breakeven")))</f>
        <v/>
      </c>
      <c r="U373" s="31"/>
      <c r="V373" s="31"/>
      <c r="W373" s="31"/>
      <c r="X373" s="29"/>
      <c r="Y373" s="29"/>
      <c r="Z373" s="20" t="str">
        <f aca="false">IF(B373="","",TEXT(B373,"yyyy-mm"))</f>
        <v/>
      </c>
      <c r="AA373" s="26" t="str">
        <f aca="false">IF(Q373="","",SUM($Q$4:Q373))</f>
        <v/>
      </c>
      <c r="AB373" s="26" t="str">
        <f aca="false">IF(AA373="","",MAX($AA$4:AA373))</f>
        <v/>
      </c>
      <c r="AC373" s="26" t="str">
        <f aca="false">IF(AA373="","",AA373-AB373)</f>
        <v/>
      </c>
    </row>
    <row r="374" customFormat="false" ht="16.5" hidden="false" customHeight="true" outlineLevel="0" collapsed="false">
      <c r="A374" s="20" t="str">
        <f aca="false">IF(B374="","",ROW()-3)</f>
        <v/>
      </c>
      <c r="B374" s="30"/>
      <c r="C374" s="31"/>
      <c r="D374" s="31"/>
      <c r="E374" s="31"/>
      <c r="F374" s="31"/>
      <c r="G374" s="31"/>
      <c r="H374" s="32"/>
      <c r="I374" s="32"/>
      <c r="J374" s="32"/>
      <c r="K374" s="33"/>
      <c r="L374" s="34"/>
      <c r="M374" s="34"/>
      <c r="N374" s="32"/>
      <c r="O374" s="32"/>
      <c r="P374" s="26" t="str">
        <f aca="false">IF(OR(B374="",H374="",I374="",J374=""),"",IF(F374="Long",1,IF(F374="Short",-1,0))*(I374-H374)*J374*IF(K374="",1,K374))</f>
        <v/>
      </c>
      <c r="Q374" s="26" t="str">
        <f aca="false">IF(P374="","",P374-N(L374)-N(M374))</f>
        <v/>
      </c>
      <c r="R374" s="26" t="str">
        <f aca="false">IF(OR(B374="",H374="",N374="",J374=""),"",ABS(H374-N374)*J374*IF(K374="",1,K374))</f>
        <v/>
      </c>
      <c r="S374" s="27" t="str">
        <f aca="false">IF(OR(Q374="",R374=""),"",IF(R374=0,"",Q374/R374))</f>
        <v/>
      </c>
      <c r="T374" s="20" t="str">
        <f aca="false">IF(Q374="","",IF(Q374&gt;0,"Win",IF(Q374&lt;0,"Loss","Breakeven")))</f>
        <v/>
      </c>
      <c r="U374" s="31"/>
      <c r="V374" s="31"/>
      <c r="W374" s="31"/>
      <c r="X374" s="29"/>
      <c r="Y374" s="29"/>
      <c r="Z374" s="20" t="str">
        <f aca="false">IF(B374="","",TEXT(B374,"yyyy-mm"))</f>
        <v/>
      </c>
      <c r="AA374" s="26" t="str">
        <f aca="false">IF(Q374="","",SUM($Q$4:Q374))</f>
        <v/>
      </c>
      <c r="AB374" s="26" t="str">
        <f aca="false">IF(AA374="","",MAX($AA$4:AA374))</f>
        <v/>
      </c>
      <c r="AC374" s="26" t="str">
        <f aca="false">IF(AA374="","",AA374-AB374)</f>
        <v/>
      </c>
    </row>
    <row r="375" customFormat="false" ht="16.5" hidden="false" customHeight="true" outlineLevel="0" collapsed="false">
      <c r="A375" s="20" t="str">
        <f aca="false">IF(B375="","",ROW()-3)</f>
        <v/>
      </c>
      <c r="B375" s="30"/>
      <c r="C375" s="31"/>
      <c r="D375" s="31"/>
      <c r="E375" s="31"/>
      <c r="F375" s="31"/>
      <c r="G375" s="31"/>
      <c r="H375" s="32"/>
      <c r="I375" s="32"/>
      <c r="J375" s="32"/>
      <c r="K375" s="33"/>
      <c r="L375" s="34"/>
      <c r="M375" s="34"/>
      <c r="N375" s="32"/>
      <c r="O375" s="32"/>
      <c r="P375" s="26" t="str">
        <f aca="false">IF(OR(B375="",H375="",I375="",J375=""),"",IF(F375="Long",1,IF(F375="Short",-1,0))*(I375-H375)*J375*IF(K375="",1,K375))</f>
        <v/>
      </c>
      <c r="Q375" s="26" t="str">
        <f aca="false">IF(P375="","",P375-N(L375)-N(M375))</f>
        <v/>
      </c>
      <c r="R375" s="26" t="str">
        <f aca="false">IF(OR(B375="",H375="",N375="",J375=""),"",ABS(H375-N375)*J375*IF(K375="",1,K375))</f>
        <v/>
      </c>
      <c r="S375" s="27" t="str">
        <f aca="false">IF(OR(Q375="",R375=""),"",IF(R375=0,"",Q375/R375))</f>
        <v/>
      </c>
      <c r="T375" s="20" t="str">
        <f aca="false">IF(Q375="","",IF(Q375&gt;0,"Win",IF(Q375&lt;0,"Loss","Breakeven")))</f>
        <v/>
      </c>
      <c r="U375" s="31"/>
      <c r="V375" s="31"/>
      <c r="W375" s="31"/>
      <c r="X375" s="29"/>
      <c r="Y375" s="29"/>
      <c r="Z375" s="20" t="str">
        <f aca="false">IF(B375="","",TEXT(B375,"yyyy-mm"))</f>
        <v/>
      </c>
      <c r="AA375" s="26" t="str">
        <f aca="false">IF(Q375="","",SUM($Q$4:Q375))</f>
        <v/>
      </c>
      <c r="AB375" s="26" t="str">
        <f aca="false">IF(AA375="","",MAX($AA$4:AA375))</f>
        <v/>
      </c>
      <c r="AC375" s="26" t="str">
        <f aca="false">IF(AA375="","",AA375-AB375)</f>
        <v/>
      </c>
    </row>
    <row r="376" customFormat="false" ht="16.5" hidden="false" customHeight="true" outlineLevel="0" collapsed="false">
      <c r="A376" s="20" t="str">
        <f aca="false">IF(B376="","",ROW()-3)</f>
        <v/>
      </c>
      <c r="B376" s="30"/>
      <c r="C376" s="31"/>
      <c r="D376" s="31"/>
      <c r="E376" s="31"/>
      <c r="F376" s="31"/>
      <c r="G376" s="31"/>
      <c r="H376" s="32"/>
      <c r="I376" s="32"/>
      <c r="J376" s="32"/>
      <c r="K376" s="33"/>
      <c r="L376" s="34"/>
      <c r="M376" s="34"/>
      <c r="N376" s="32"/>
      <c r="O376" s="32"/>
      <c r="P376" s="26" t="str">
        <f aca="false">IF(OR(B376="",H376="",I376="",J376=""),"",IF(F376="Long",1,IF(F376="Short",-1,0))*(I376-H376)*J376*IF(K376="",1,K376))</f>
        <v/>
      </c>
      <c r="Q376" s="26" t="str">
        <f aca="false">IF(P376="","",P376-N(L376)-N(M376))</f>
        <v/>
      </c>
      <c r="R376" s="26" t="str">
        <f aca="false">IF(OR(B376="",H376="",N376="",J376=""),"",ABS(H376-N376)*J376*IF(K376="",1,K376))</f>
        <v/>
      </c>
      <c r="S376" s="27" t="str">
        <f aca="false">IF(OR(Q376="",R376=""),"",IF(R376=0,"",Q376/R376))</f>
        <v/>
      </c>
      <c r="T376" s="20" t="str">
        <f aca="false">IF(Q376="","",IF(Q376&gt;0,"Win",IF(Q376&lt;0,"Loss","Breakeven")))</f>
        <v/>
      </c>
      <c r="U376" s="31"/>
      <c r="V376" s="31"/>
      <c r="W376" s="31"/>
      <c r="X376" s="29"/>
      <c r="Y376" s="29"/>
      <c r="Z376" s="20" t="str">
        <f aca="false">IF(B376="","",TEXT(B376,"yyyy-mm"))</f>
        <v/>
      </c>
      <c r="AA376" s="26" t="str">
        <f aca="false">IF(Q376="","",SUM($Q$4:Q376))</f>
        <v/>
      </c>
      <c r="AB376" s="26" t="str">
        <f aca="false">IF(AA376="","",MAX($AA$4:AA376))</f>
        <v/>
      </c>
      <c r="AC376" s="26" t="str">
        <f aca="false">IF(AA376="","",AA376-AB376)</f>
        <v/>
      </c>
    </row>
    <row r="377" customFormat="false" ht="16.5" hidden="false" customHeight="true" outlineLevel="0" collapsed="false">
      <c r="A377" s="20" t="str">
        <f aca="false">IF(B377="","",ROW()-3)</f>
        <v/>
      </c>
      <c r="B377" s="30"/>
      <c r="C377" s="31"/>
      <c r="D377" s="31"/>
      <c r="E377" s="31"/>
      <c r="F377" s="31"/>
      <c r="G377" s="31"/>
      <c r="H377" s="32"/>
      <c r="I377" s="32"/>
      <c r="J377" s="32"/>
      <c r="K377" s="33"/>
      <c r="L377" s="34"/>
      <c r="M377" s="34"/>
      <c r="N377" s="32"/>
      <c r="O377" s="32"/>
      <c r="P377" s="26" t="str">
        <f aca="false">IF(OR(B377="",H377="",I377="",J377=""),"",IF(F377="Long",1,IF(F377="Short",-1,0))*(I377-H377)*J377*IF(K377="",1,K377))</f>
        <v/>
      </c>
      <c r="Q377" s="26" t="str">
        <f aca="false">IF(P377="","",P377-N(L377)-N(M377))</f>
        <v/>
      </c>
      <c r="R377" s="26" t="str">
        <f aca="false">IF(OR(B377="",H377="",N377="",J377=""),"",ABS(H377-N377)*J377*IF(K377="",1,K377))</f>
        <v/>
      </c>
      <c r="S377" s="27" t="str">
        <f aca="false">IF(OR(Q377="",R377=""),"",IF(R377=0,"",Q377/R377))</f>
        <v/>
      </c>
      <c r="T377" s="20" t="str">
        <f aca="false">IF(Q377="","",IF(Q377&gt;0,"Win",IF(Q377&lt;0,"Loss","Breakeven")))</f>
        <v/>
      </c>
      <c r="U377" s="31"/>
      <c r="V377" s="31"/>
      <c r="W377" s="31"/>
      <c r="X377" s="29"/>
      <c r="Y377" s="29"/>
      <c r="Z377" s="20" t="str">
        <f aca="false">IF(B377="","",TEXT(B377,"yyyy-mm"))</f>
        <v/>
      </c>
      <c r="AA377" s="26" t="str">
        <f aca="false">IF(Q377="","",SUM($Q$4:Q377))</f>
        <v/>
      </c>
      <c r="AB377" s="26" t="str">
        <f aca="false">IF(AA377="","",MAX($AA$4:AA377))</f>
        <v/>
      </c>
      <c r="AC377" s="26" t="str">
        <f aca="false">IF(AA377="","",AA377-AB377)</f>
        <v/>
      </c>
    </row>
    <row r="378" customFormat="false" ht="16.5" hidden="false" customHeight="true" outlineLevel="0" collapsed="false">
      <c r="A378" s="20" t="str">
        <f aca="false">IF(B378="","",ROW()-3)</f>
        <v/>
      </c>
      <c r="B378" s="30"/>
      <c r="C378" s="31"/>
      <c r="D378" s="31"/>
      <c r="E378" s="31"/>
      <c r="F378" s="31"/>
      <c r="G378" s="31"/>
      <c r="H378" s="32"/>
      <c r="I378" s="32"/>
      <c r="J378" s="32"/>
      <c r="K378" s="33"/>
      <c r="L378" s="34"/>
      <c r="M378" s="34"/>
      <c r="N378" s="32"/>
      <c r="O378" s="32"/>
      <c r="P378" s="26" t="str">
        <f aca="false">IF(OR(B378="",H378="",I378="",J378=""),"",IF(F378="Long",1,IF(F378="Short",-1,0))*(I378-H378)*J378*IF(K378="",1,K378))</f>
        <v/>
      </c>
      <c r="Q378" s="26" t="str">
        <f aca="false">IF(P378="","",P378-N(L378)-N(M378))</f>
        <v/>
      </c>
      <c r="R378" s="26" t="str">
        <f aca="false">IF(OR(B378="",H378="",N378="",J378=""),"",ABS(H378-N378)*J378*IF(K378="",1,K378))</f>
        <v/>
      </c>
      <c r="S378" s="27" t="str">
        <f aca="false">IF(OR(Q378="",R378=""),"",IF(R378=0,"",Q378/R378))</f>
        <v/>
      </c>
      <c r="T378" s="20" t="str">
        <f aca="false">IF(Q378="","",IF(Q378&gt;0,"Win",IF(Q378&lt;0,"Loss","Breakeven")))</f>
        <v/>
      </c>
      <c r="U378" s="31"/>
      <c r="V378" s="31"/>
      <c r="W378" s="31"/>
      <c r="X378" s="29"/>
      <c r="Y378" s="29"/>
      <c r="Z378" s="20" t="str">
        <f aca="false">IF(B378="","",TEXT(B378,"yyyy-mm"))</f>
        <v/>
      </c>
      <c r="AA378" s="26" t="str">
        <f aca="false">IF(Q378="","",SUM($Q$4:Q378))</f>
        <v/>
      </c>
      <c r="AB378" s="26" t="str">
        <f aca="false">IF(AA378="","",MAX($AA$4:AA378))</f>
        <v/>
      </c>
      <c r="AC378" s="26" t="str">
        <f aca="false">IF(AA378="","",AA378-AB378)</f>
        <v/>
      </c>
    </row>
    <row r="379" customFormat="false" ht="16.5" hidden="false" customHeight="true" outlineLevel="0" collapsed="false">
      <c r="A379" s="20" t="str">
        <f aca="false">IF(B379="","",ROW()-3)</f>
        <v/>
      </c>
      <c r="B379" s="30"/>
      <c r="C379" s="31"/>
      <c r="D379" s="31"/>
      <c r="E379" s="31"/>
      <c r="F379" s="31"/>
      <c r="G379" s="31"/>
      <c r="H379" s="32"/>
      <c r="I379" s="32"/>
      <c r="J379" s="32"/>
      <c r="K379" s="33"/>
      <c r="L379" s="34"/>
      <c r="M379" s="34"/>
      <c r="N379" s="32"/>
      <c r="O379" s="32"/>
      <c r="P379" s="26" t="str">
        <f aca="false">IF(OR(B379="",H379="",I379="",J379=""),"",IF(F379="Long",1,IF(F379="Short",-1,0))*(I379-H379)*J379*IF(K379="",1,K379))</f>
        <v/>
      </c>
      <c r="Q379" s="26" t="str">
        <f aca="false">IF(P379="","",P379-N(L379)-N(M379))</f>
        <v/>
      </c>
      <c r="R379" s="26" t="str">
        <f aca="false">IF(OR(B379="",H379="",N379="",J379=""),"",ABS(H379-N379)*J379*IF(K379="",1,K379))</f>
        <v/>
      </c>
      <c r="S379" s="27" t="str">
        <f aca="false">IF(OR(Q379="",R379=""),"",IF(R379=0,"",Q379/R379))</f>
        <v/>
      </c>
      <c r="T379" s="20" t="str">
        <f aca="false">IF(Q379="","",IF(Q379&gt;0,"Win",IF(Q379&lt;0,"Loss","Breakeven")))</f>
        <v/>
      </c>
      <c r="U379" s="31"/>
      <c r="V379" s="31"/>
      <c r="W379" s="31"/>
      <c r="X379" s="29"/>
      <c r="Y379" s="29"/>
      <c r="Z379" s="20" t="str">
        <f aca="false">IF(B379="","",TEXT(B379,"yyyy-mm"))</f>
        <v/>
      </c>
      <c r="AA379" s="26" t="str">
        <f aca="false">IF(Q379="","",SUM($Q$4:Q379))</f>
        <v/>
      </c>
      <c r="AB379" s="26" t="str">
        <f aca="false">IF(AA379="","",MAX($AA$4:AA379))</f>
        <v/>
      </c>
      <c r="AC379" s="26" t="str">
        <f aca="false">IF(AA379="","",AA379-AB379)</f>
        <v/>
      </c>
    </row>
    <row r="380" customFormat="false" ht="16.5" hidden="false" customHeight="true" outlineLevel="0" collapsed="false">
      <c r="A380" s="20" t="str">
        <f aca="false">IF(B380="","",ROW()-3)</f>
        <v/>
      </c>
      <c r="B380" s="30"/>
      <c r="C380" s="31"/>
      <c r="D380" s="31"/>
      <c r="E380" s="31"/>
      <c r="F380" s="31"/>
      <c r="G380" s="31"/>
      <c r="H380" s="32"/>
      <c r="I380" s="32"/>
      <c r="J380" s="32"/>
      <c r="K380" s="33"/>
      <c r="L380" s="34"/>
      <c r="M380" s="34"/>
      <c r="N380" s="32"/>
      <c r="O380" s="32"/>
      <c r="P380" s="26" t="str">
        <f aca="false">IF(OR(B380="",H380="",I380="",J380=""),"",IF(F380="Long",1,IF(F380="Short",-1,0))*(I380-H380)*J380*IF(K380="",1,K380))</f>
        <v/>
      </c>
      <c r="Q380" s="26" t="str">
        <f aca="false">IF(P380="","",P380-N(L380)-N(M380))</f>
        <v/>
      </c>
      <c r="R380" s="26" t="str">
        <f aca="false">IF(OR(B380="",H380="",N380="",J380=""),"",ABS(H380-N380)*J380*IF(K380="",1,K380))</f>
        <v/>
      </c>
      <c r="S380" s="27" t="str">
        <f aca="false">IF(OR(Q380="",R380=""),"",IF(R380=0,"",Q380/R380))</f>
        <v/>
      </c>
      <c r="T380" s="20" t="str">
        <f aca="false">IF(Q380="","",IF(Q380&gt;0,"Win",IF(Q380&lt;0,"Loss","Breakeven")))</f>
        <v/>
      </c>
      <c r="U380" s="31"/>
      <c r="V380" s="31"/>
      <c r="W380" s="31"/>
      <c r="X380" s="29"/>
      <c r="Y380" s="29"/>
      <c r="Z380" s="20" t="str">
        <f aca="false">IF(B380="","",TEXT(B380,"yyyy-mm"))</f>
        <v/>
      </c>
      <c r="AA380" s="26" t="str">
        <f aca="false">IF(Q380="","",SUM($Q$4:Q380))</f>
        <v/>
      </c>
      <c r="AB380" s="26" t="str">
        <f aca="false">IF(AA380="","",MAX($AA$4:AA380))</f>
        <v/>
      </c>
      <c r="AC380" s="26" t="str">
        <f aca="false">IF(AA380="","",AA380-AB380)</f>
        <v/>
      </c>
    </row>
    <row r="381" customFormat="false" ht="16.5" hidden="false" customHeight="true" outlineLevel="0" collapsed="false">
      <c r="A381" s="20" t="str">
        <f aca="false">IF(B381="","",ROW()-3)</f>
        <v/>
      </c>
      <c r="B381" s="30"/>
      <c r="C381" s="31"/>
      <c r="D381" s="31"/>
      <c r="E381" s="31"/>
      <c r="F381" s="31"/>
      <c r="G381" s="31"/>
      <c r="H381" s="32"/>
      <c r="I381" s="32"/>
      <c r="J381" s="32"/>
      <c r="K381" s="33"/>
      <c r="L381" s="34"/>
      <c r="M381" s="34"/>
      <c r="N381" s="32"/>
      <c r="O381" s="32"/>
      <c r="P381" s="26" t="str">
        <f aca="false">IF(OR(B381="",H381="",I381="",J381=""),"",IF(F381="Long",1,IF(F381="Short",-1,0))*(I381-H381)*J381*IF(K381="",1,K381))</f>
        <v/>
      </c>
      <c r="Q381" s="26" t="str">
        <f aca="false">IF(P381="","",P381-N(L381)-N(M381))</f>
        <v/>
      </c>
      <c r="R381" s="26" t="str">
        <f aca="false">IF(OR(B381="",H381="",N381="",J381=""),"",ABS(H381-N381)*J381*IF(K381="",1,K381))</f>
        <v/>
      </c>
      <c r="S381" s="27" t="str">
        <f aca="false">IF(OR(Q381="",R381=""),"",IF(R381=0,"",Q381/R381))</f>
        <v/>
      </c>
      <c r="T381" s="20" t="str">
        <f aca="false">IF(Q381="","",IF(Q381&gt;0,"Win",IF(Q381&lt;0,"Loss","Breakeven")))</f>
        <v/>
      </c>
      <c r="U381" s="31"/>
      <c r="V381" s="31"/>
      <c r="W381" s="31"/>
      <c r="X381" s="29"/>
      <c r="Y381" s="29"/>
      <c r="Z381" s="20" t="str">
        <f aca="false">IF(B381="","",TEXT(B381,"yyyy-mm"))</f>
        <v/>
      </c>
      <c r="AA381" s="26" t="str">
        <f aca="false">IF(Q381="","",SUM($Q$4:Q381))</f>
        <v/>
      </c>
      <c r="AB381" s="26" t="str">
        <f aca="false">IF(AA381="","",MAX($AA$4:AA381))</f>
        <v/>
      </c>
      <c r="AC381" s="26" t="str">
        <f aca="false">IF(AA381="","",AA381-AB381)</f>
        <v/>
      </c>
    </row>
    <row r="382" customFormat="false" ht="16.5" hidden="false" customHeight="true" outlineLevel="0" collapsed="false">
      <c r="A382" s="20" t="str">
        <f aca="false">IF(B382="","",ROW()-3)</f>
        <v/>
      </c>
      <c r="B382" s="30"/>
      <c r="C382" s="31"/>
      <c r="D382" s="31"/>
      <c r="E382" s="31"/>
      <c r="F382" s="31"/>
      <c r="G382" s="31"/>
      <c r="H382" s="32"/>
      <c r="I382" s="32"/>
      <c r="J382" s="32"/>
      <c r="K382" s="33"/>
      <c r="L382" s="34"/>
      <c r="M382" s="34"/>
      <c r="N382" s="32"/>
      <c r="O382" s="32"/>
      <c r="P382" s="26" t="str">
        <f aca="false">IF(OR(B382="",H382="",I382="",J382=""),"",IF(F382="Long",1,IF(F382="Short",-1,0))*(I382-H382)*J382*IF(K382="",1,K382))</f>
        <v/>
      </c>
      <c r="Q382" s="26" t="str">
        <f aca="false">IF(P382="","",P382-N(L382)-N(M382))</f>
        <v/>
      </c>
      <c r="R382" s="26" t="str">
        <f aca="false">IF(OR(B382="",H382="",N382="",J382=""),"",ABS(H382-N382)*J382*IF(K382="",1,K382))</f>
        <v/>
      </c>
      <c r="S382" s="27" t="str">
        <f aca="false">IF(OR(Q382="",R382=""),"",IF(R382=0,"",Q382/R382))</f>
        <v/>
      </c>
      <c r="T382" s="20" t="str">
        <f aca="false">IF(Q382="","",IF(Q382&gt;0,"Win",IF(Q382&lt;0,"Loss","Breakeven")))</f>
        <v/>
      </c>
      <c r="U382" s="31"/>
      <c r="V382" s="31"/>
      <c r="W382" s="31"/>
      <c r="X382" s="29"/>
      <c r="Y382" s="29"/>
      <c r="Z382" s="20" t="str">
        <f aca="false">IF(B382="","",TEXT(B382,"yyyy-mm"))</f>
        <v/>
      </c>
      <c r="AA382" s="26" t="str">
        <f aca="false">IF(Q382="","",SUM($Q$4:Q382))</f>
        <v/>
      </c>
      <c r="AB382" s="26" t="str">
        <f aca="false">IF(AA382="","",MAX($AA$4:AA382))</f>
        <v/>
      </c>
      <c r="AC382" s="26" t="str">
        <f aca="false">IF(AA382="","",AA382-AB382)</f>
        <v/>
      </c>
    </row>
    <row r="383" customFormat="false" ht="16.5" hidden="false" customHeight="true" outlineLevel="0" collapsed="false">
      <c r="A383" s="20" t="str">
        <f aca="false">IF(B383="","",ROW()-3)</f>
        <v/>
      </c>
      <c r="B383" s="30"/>
      <c r="C383" s="31"/>
      <c r="D383" s="31"/>
      <c r="E383" s="31"/>
      <c r="F383" s="31"/>
      <c r="G383" s="31"/>
      <c r="H383" s="32"/>
      <c r="I383" s="32"/>
      <c r="J383" s="32"/>
      <c r="K383" s="33"/>
      <c r="L383" s="34"/>
      <c r="M383" s="34"/>
      <c r="N383" s="32"/>
      <c r="O383" s="32"/>
      <c r="P383" s="26" t="str">
        <f aca="false">IF(OR(B383="",H383="",I383="",J383=""),"",IF(F383="Long",1,IF(F383="Short",-1,0))*(I383-H383)*J383*IF(K383="",1,K383))</f>
        <v/>
      </c>
      <c r="Q383" s="26" t="str">
        <f aca="false">IF(P383="","",P383-N(L383)-N(M383))</f>
        <v/>
      </c>
      <c r="R383" s="26" t="str">
        <f aca="false">IF(OR(B383="",H383="",N383="",J383=""),"",ABS(H383-N383)*J383*IF(K383="",1,K383))</f>
        <v/>
      </c>
      <c r="S383" s="27" t="str">
        <f aca="false">IF(OR(Q383="",R383=""),"",IF(R383=0,"",Q383/R383))</f>
        <v/>
      </c>
      <c r="T383" s="20" t="str">
        <f aca="false">IF(Q383="","",IF(Q383&gt;0,"Win",IF(Q383&lt;0,"Loss","Breakeven")))</f>
        <v/>
      </c>
      <c r="U383" s="31"/>
      <c r="V383" s="31"/>
      <c r="W383" s="31"/>
      <c r="X383" s="29"/>
      <c r="Y383" s="29"/>
      <c r="Z383" s="20" t="str">
        <f aca="false">IF(B383="","",TEXT(B383,"yyyy-mm"))</f>
        <v/>
      </c>
      <c r="AA383" s="26" t="str">
        <f aca="false">IF(Q383="","",SUM($Q$4:Q383))</f>
        <v/>
      </c>
      <c r="AB383" s="26" t="str">
        <f aca="false">IF(AA383="","",MAX($AA$4:AA383))</f>
        <v/>
      </c>
      <c r="AC383" s="26" t="str">
        <f aca="false">IF(AA383="","",AA383-AB383)</f>
        <v/>
      </c>
    </row>
    <row r="384" customFormat="false" ht="16.5" hidden="false" customHeight="true" outlineLevel="0" collapsed="false">
      <c r="A384" s="20" t="str">
        <f aca="false">IF(B384="","",ROW()-3)</f>
        <v/>
      </c>
      <c r="B384" s="30"/>
      <c r="C384" s="31"/>
      <c r="D384" s="31"/>
      <c r="E384" s="31"/>
      <c r="F384" s="31"/>
      <c r="G384" s="31"/>
      <c r="H384" s="32"/>
      <c r="I384" s="32"/>
      <c r="J384" s="32"/>
      <c r="K384" s="33"/>
      <c r="L384" s="34"/>
      <c r="M384" s="34"/>
      <c r="N384" s="32"/>
      <c r="O384" s="32"/>
      <c r="P384" s="26" t="str">
        <f aca="false">IF(OR(B384="",H384="",I384="",J384=""),"",IF(F384="Long",1,IF(F384="Short",-1,0))*(I384-H384)*J384*IF(K384="",1,K384))</f>
        <v/>
      </c>
      <c r="Q384" s="26" t="str">
        <f aca="false">IF(P384="","",P384-N(L384)-N(M384))</f>
        <v/>
      </c>
      <c r="R384" s="26" t="str">
        <f aca="false">IF(OR(B384="",H384="",N384="",J384=""),"",ABS(H384-N384)*J384*IF(K384="",1,K384))</f>
        <v/>
      </c>
      <c r="S384" s="27" t="str">
        <f aca="false">IF(OR(Q384="",R384=""),"",IF(R384=0,"",Q384/R384))</f>
        <v/>
      </c>
      <c r="T384" s="20" t="str">
        <f aca="false">IF(Q384="","",IF(Q384&gt;0,"Win",IF(Q384&lt;0,"Loss","Breakeven")))</f>
        <v/>
      </c>
      <c r="U384" s="31"/>
      <c r="V384" s="31"/>
      <c r="W384" s="31"/>
      <c r="X384" s="29"/>
      <c r="Y384" s="29"/>
      <c r="Z384" s="20" t="str">
        <f aca="false">IF(B384="","",TEXT(B384,"yyyy-mm"))</f>
        <v/>
      </c>
      <c r="AA384" s="26" t="str">
        <f aca="false">IF(Q384="","",SUM($Q$4:Q384))</f>
        <v/>
      </c>
      <c r="AB384" s="26" t="str">
        <f aca="false">IF(AA384="","",MAX($AA$4:AA384))</f>
        <v/>
      </c>
      <c r="AC384" s="26" t="str">
        <f aca="false">IF(AA384="","",AA384-AB384)</f>
        <v/>
      </c>
    </row>
    <row r="385" customFormat="false" ht="16.5" hidden="false" customHeight="true" outlineLevel="0" collapsed="false">
      <c r="A385" s="20" t="str">
        <f aca="false">IF(B385="","",ROW()-3)</f>
        <v/>
      </c>
      <c r="B385" s="30"/>
      <c r="C385" s="31"/>
      <c r="D385" s="31"/>
      <c r="E385" s="31"/>
      <c r="F385" s="31"/>
      <c r="G385" s="31"/>
      <c r="H385" s="32"/>
      <c r="I385" s="32"/>
      <c r="J385" s="32"/>
      <c r="K385" s="33"/>
      <c r="L385" s="34"/>
      <c r="M385" s="34"/>
      <c r="N385" s="32"/>
      <c r="O385" s="32"/>
      <c r="P385" s="26" t="str">
        <f aca="false">IF(OR(B385="",H385="",I385="",J385=""),"",IF(F385="Long",1,IF(F385="Short",-1,0))*(I385-H385)*J385*IF(K385="",1,K385))</f>
        <v/>
      </c>
      <c r="Q385" s="26" t="str">
        <f aca="false">IF(P385="","",P385-N(L385)-N(M385))</f>
        <v/>
      </c>
      <c r="R385" s="26" t="str">
        <f aca="false">IF(OR(B385="",H385="",N385="",J385=""),"",ABS(H385-N385)*J385*IF(K385="",1,K385))</f>
        <v/>
      </c>
      <c r="S385" s="27" t="str">
        <f aca="false">IF(OR(Q385="",R385=""),"",IF(R385=0,"",Q385/R385))</f>
        <v/>
      </c>
      <c r="T385" s="20" t="str">
        <f aca="false">IF(Q385="","",IF(Q385&gt;0,"Win",IF(Q385&lt;0,"Loss","Breakeven")))</f>
        <v/>
      </c>
      <c r="U385" s="31"/>
      <c r="V385" s="31"/>
      <c r="W385" s="31"/>
      <c r="X385" s="29"/>
      <c r="Y385" s="29"/>
      <c r="Z385" s="20" t="str">
        <f aca="false">IF(B385="","",TEXT(B385,"yyyy-mm"))</f>
        <v/>
      </c>
      <c r="AA385" s="26" t="str">
        <f aca="false">IF(Q385="","",SUM($Q$4:Q385))</f>
        <v/>
      </c>
      <c r="AB385" s="26" t="str">
        <f aca="false">IF(AA385="","",MAX($AA$4:AA385))</f>
        <v/>
      </c>
      <c r="AC385" s="26" t="str">
        <f aca="false">IF(AA385="","",AA385-AB385)</f>
        <v/>
      </c>
    </row>
    <row r="386" customFormat="false" ht="16.5" hidden="false" customHeight="true" outlineLevel="0" collapsed="false">
      <c r="A386" s="20" t="str">
        <f aca="false">IF(B386="","",ROW()-3)</f>
        <v/>
      </c>
      <c r="B386" s="30"/>
      <c r="C386" s="31"/>
      <c r="D386" s="31"/>
      <c r="E386" s="31"/>
      <c r="F386" s="31"/>
      <c r="G386" s="31"/>
      <c r="H386" s="32"/>
      <c r="I386" s="32"/>
      <c r="J386" s="32"/>
      <c r="K386" s="33"/>
      <c r="L386" s="34"/>
      <c r="M386" s="34"/>
      <c r="N386" s="32"/>
      <c r="O386" s="32"/>
      <c r="P386" s="26" t="str">
        <f aca="false">IF(OR(B386="",H386="",I386="",J386=""),"",IF(F386="Long",1,IF(F386="Short",-1,0))*(I386-H386)*J386*IF(K386="",1,K386))</f>
        <v/>
      </c>
      <c r="Q386" s="26" t="str">
        <f aca="false">IF(P386="","",P386-N(L386)-N(M386))</f>
        <v/>
      </c>
      <c r="R386" s="26" t="str">
        <f aca="false">IF(OR(B386="",H386="",N386="",J386=""),"",ABS(H386-N386)*J386*IF(K386="",1,K386))</f>
        <v/>
      </c>
      <c r="S386" s="27" t="str">
        <f aca="false">IF(OR(Q386="",R386=""),"",IF(R386=0,"",Q386/R386))</f>
        <v/>
      </c>
      <c r="T386" s="20" t="str">
        <f aca="false">IF(Q386="","",IF(Q386&gt;0,"Win",IF(Q386&lt;0,"Loss","Breakeven")))</f>
        <v/>
      </c>
      <c r="U386" s="31"/>
      <c r="V386" s="31"/>
      <c r="W386" s="31"/>
      <c r="X386" s="29"/>
      <c r="Y386" s="29"/>
      <c r="Z386" s="20" t="str">
        <f aca="false">IF(B386="","",TEXT(B386,"yyyy-mm"))</f>
        <v/>
      </c>
      <c r="AA386" s="26" t="str">
        <f aca="false">IF(Q386="","",SUM($Q$4:Q386))</f>
        <v/>
      </c>
      <c r="AB386" s="26" t="str">
        <f aca="false">IF(AA386="","",MAX($AA$4:AA386))</f>
        <v/>
      </c>
      <c r="AC386" s="26" t="str">
        <f aca="false">IF(AA386="","",AA386-AB386)</f>
        <v/>
      </c>
    </row>
    <row r="387" customFormat="false" ht="16.5" hidden="false" customHeight="true" outlineLevel="0" collapsed="false">
      <c r="A387" s="20" t="str">
        <f aca="false">IF(B387="","",ROW()-3)</f>
        <v/>
      </c>
      <c r="B387" s="30"/>
      <c r="C387" s="31"/>
      <c r="D387" s="31"/>
      <c r="E387" s="31"/>
      <c r="F387" s="31"/>
      <c r="G387" s="31"/>
      <c r="H387" s="32"/>
      <c r="I387" s="32"/>
      <c r="J387" s="32"/>
      <c r="K387" s="33"/>
      <c r="L387" s="34"/>
      <c r="M387" s="34"/>
      <c r="N387" s="32"/>
      <c r="O387" s="32"/>
      <c r="P387" s="26" t="str">
        <f aca="false">IF(OR(B387="",H387="",I387="",J387=""),"",IF(F387="Long",1,IF(F387="Short",-1,0))*(I387-H387)*J387*IF(K387="",1,K387))</f>
        <v/>
      </c>
      <c r="Q387" s="26" t="str">
        <f aca="false">IF(P387="","",P387-N(L387)-N(M387))</f>
        <v/>
      </c>
      <c r="R387" s="26" t="str">
        <f aca="false">IF(OR(B387="",H387="",N387="",J387=""),"",ABS(H387-N387)*J387*IF(K387="",1,K387))</f>
        <v/>
      </c>
      <c r="S387" s="27" t="str">
        <f aca="false">IF(OR(Q387="",R387=""),"",IF(R387=0,"",Q387/R387))</f>
        <v/>
      </c>
      <c r="T387" s="20" t="str">
        <f aca="false">IF(Q387="","",IF(Q387&gt;0,"Win",IF(Q387&lt;0,"Loss","Breakeven")))</f>
        <v/>
      </c>
      <c r="U387" s="31"/>
      <c r="V387" s="31"/>
      <c r="W387" s="31"/>
      <c r="X387" s="29"/>
      <c r="Y387" s="29"/>
      <c r="Z387" s="20" t="str">
        <f aca="false">IF(B387="","",TEXT(B387,"yyyy-mm"))</f>
        <v/>
      </c>
      <c r="AA387" s="26" t="str">
        <f aca="false">IF(Q387="","",SUM($Q$4:Q387))</f>
        <v/>
      </c>
      <c r="AB387" s="26" t="str">
        <f aca="false">IF(AA387="","",MAX($AA$4:AA387))</f>
        <v/>
      </c>
      <c r="AC387" s="26" t="str">
        <f aca="false">IF(AA387="","",AA387-AB387)</f>
        <v/>
      </c>
    </row>
    <row r="388" customFormat="false" ht="16.5" hidden="false" customHeight="true" outlineLevel="0" collapsed="false">
      <c r="A388" s="20" t="str">
        <f aca="false">IF(B388="","",ROW()-3)</f>
        <v/>
      </c>
      <c r="B388" s="30"/>
      <c r="C388" s="31"/>
      <c r="D388" s="31"/>
      <c r="E388" s="31"/>
      <c r="F388" s="31"/>
      <c r="G388" s="31"/>
      <c r="H388" s="32"/>
      <c r="I388" s="32"/>
      <c r="J388" s="32"/>
      <c r="K388" s="33"/>
      <c r="L388" s="34"/>
      <c r="M388" s="34"/>
      <c r="N388" s="32"/>
      <c r="O388" s="32"/>
      <c r="P388" s="26" t="str">
        <f aca="false">IF(OR(B388="",H388="",I388="",J388=""),"",IF(F388="Long",1,IF(F388="Short",-1,0))*(I388-H388)*J388*IF(K388="",1,K388))</f>
        <v/>
      </c>
      <c r="Q388" s="26" t="str">
        <f aca="false">IF(P388="","",P388-N(L388)-N(M388))</f>
        <v/>
      </c>
      <c r="R388" s="26" t="str">
        <f aca="false">IF(OR(B388="",H388="",N388="",J388=""),"",ABS(H388-N388)*J388*IF(K388="",1,K388))</f>
        <v/>
      </c>
      <c r="S388" s="27" t="str">
        <f aca="false">IF(OR(Q388="",R388=""),"",IF(R388=0,"",Q388/R388))</f>
        <v/>
      </c>
      <c r="T388" s="20" t="str">
        <f aca="false">IF(Q388="","",IF(Q388&gt;0,"Win",IF(Q388&lt;0,"Loss","Breakeven")))</f>
        <v/>
      </c>
      <c r="U388" s="31"/>
      <c r="V388" s="31"/>
      <c r="W388" s="31"/>
      <c r="X388" s="29"/>
      <c r="Y388" s="29"/>
      <c r="Z388" s="20" t="str">
        <f aca="false">IF(B388="","",TEXT(B388,"yyyy-mm"))</f>
        <v/>
      </c>
      <c r="AA388" s="26" t="str">
        <f aca="false">IF(Q388="","",SUM($Q$4:Q388))</f>
        <v/>
      </c>
      <c r="AB388" s="26" t="str">
        <f aca="false">IF(AA388="","",MAX($AA$4:AA388))</f>
        <v/>
      </c>
      <c r="AC388" s="26" t="str">
        <f aca="false">IF(AA388="","",AA388-AB388)</f>
        <v/>
      </c>
    </row>
    <row r="389" customFormat="false" ht="16.5" hidden="false" customHeight="true" outlineLevel="0" collapsed="false">
      <c r="A389" s="20" t="str">
        <f aca="false">IF(B389="","",ROW()-3)</f>
        <v/>
      </c>
      <c r="B389" s="30"/>
      <c r="C389" s="31"/>
      <c r="D389" s="31"/>
      <c r="E389" s="31"/>
      <c r="F389" s="31"/>
      <c r="G389" s="31"/>
      <c r="H389" s="32"/>
      <c r="I389" s="32"/>
      <c r="J389" s="32"/>
      <c r="K389" s="33"/>
      <c r="L389" s="34"/>
      <c r="M389" s="34"/>
      <c r="N389" s="32"/>
      <c r="O389" s="32"/>
      <c r="P389" s="26" t="str">
        <f aca="false">IF(OR(B389="",H389="",I389="",J389=""),"",IF(F389="Long",1,IF(F389="Short",-1,0))*(I389-H389)*J389*IF(K389="",1,K389))</f>
        <v/>
      </c>
      <c r="Q389" s="26" t="str">
        <f aca="false">IF(P389="","",P389-N(L389)-N(M389))</f>
        <v/>
      </c>
      <c r="R389" s="26" t="str">
        <f aca="false">IF(OR(B389="",H389="",N389="",J389=""),"",ABS(H389-N389)*J389*IF(K389="",1,K389))</f>
        <v/>
      </c>
      <c r="S389" s="27" t="str">
        <f aca="false">IF(OR(Q389="",R389=""),"",IF(R389=0,"",Q389/R389))</f>
        <v/>
      </c>
      <c r="T389" s="20" t="str">
        <f aca="false">IF(Q389="","",IF(Q389&gt;0,"Win",IF(Q389&lt;0,"Loss","Breakeven")))</f>
        <v/>
      </c>
      <c r="U389" s="31"/>
      <c r="V389" s="31"/>
      <c r="W389" s="31"/>
      <c r="X389" s="29"/>
      <c r="Y389" s="29"/>
      <c r="Z389" s="20" t="str">
        <f aca="false">IF(B389="","",TEXT(B389,"yyyy-mm"))</f>
        <v/>
      </c>
      <c r="AA389" s="26" t="str">
        <f aca="false">IF(Q389="","",SUM($Q$4:Q389))</f>
        <v/>
      </c>
      <c r="AB389" s="26" t="str">
        <f aca="false">IF(AA389="","",MAX($AA$4:AA389))</f>
        <v/>
      </c>
      <c r="AC389" s="26" t="str">
        <f aca="false">IF(AA389="","",AA389-AB389)</f>
        <v/>
      </c>
    </row>
    <row r="390" customFormat="false" ht="16.5" hidden="false" customHeight="true" outlineLevel="0" collapsed="false">
      <c r="A390" s="20" t="str">
        <f aca="false">IF(B390="","",ROW()-3)</f>
        <v/>
      </c>
      <c r="B390" s="30"/>
      <c r="C390" s="31"/>
      <c r="D390" s="31"/>
      <c r="E390" s="31"/>
      <c r="F390" s="31"/>
      <c r="G390" s="31"/>
      <c r="H390" s="32"/>
      <c r="I390" s="32"/>
      <c r="J390" s="32"/>
      <c r="K390" s="33"/>
      <c r="L390" s="34"/>
      <c r="M390" s="34"/>
      <c r="N390" s="32"/>
      <c r="O390" s="32"/>
      <c r="P390" s="26" t="str">
        <f aca="false">IF(OR(B390="",H390="",I390="",J390=""),"",IF(F390="Long",1,IF(F390="Short",-1,0))*(I390-H390)*J390*IF(K390="",1,K390))</f>
        <v/>
      </c>
      <c r="Q390" s="26" t="str">
        <f aca="false">IF(P390="","",P390-N(L390)-N(M390))</f>
        <v/>
      </c>
      <c r="R390" s="26" t="str">
        <f aca="false">IF(OR(B390="",H390="",N390="",J390=""),"",ABS(H390-N390)*J390*IF(K390="",1,K390))</f>
        <v/>
      </c>
      <c r="S390" s="27" t="str">
        <f aca="false">IF(OR(Q390="",R390=""),"",IF(R390=0,"",Q390/R390))</f>
        <v/>
      </c>
      <c r="T390" s="20" t="str">
        <f aca="false">IF(Q390="","",IF(Q390&gt;0,"Win",IF(Q390&lt;0,"Loss","Breakeven")))</f>
        <v/>
      </c>
      <c r="U390" s="31"/>
      <c r="V390" s="31"/>
      <c r="W390" s="31"/>
      <c r="X390" s="29"/>
      <c r="Y390" s="29"/>
      <c r="Z390" s="20" t="str">
        <f aca="false">IF(B390="","",TEXT(B390,"yyyy-mm"))</f>
        <v/>
      </c>
      <c r="AA390" s="26" t="str">
        <f aca="false">IF(Q390="","",SUM($Q$4:Q390))</f>
        <v/>
      </c>
      <c r="AB390" s="26" t="str">
        <f aca="false">IF(AA390="","",MAX($AA$4:AA390))</f>
        <v/>
      </c>
      <c r="AC390" s="26" t="str">
        <f aca="false">IF(AA390="","",AA390-AB390)</f>
        <v/>
      </c>
    </row>
    <row r="391" customFormat="false" ht="16.5" hidden="false" customHeight="true" outlineLevel="0" collapsed="false">
      <c r="A391" s="20" t="str">
        <f aca="false">IF(B391="","",ROW()-3)</f>
        <v/>
      </c>
      <c r="B391" s="30"/>
      <c r="C391" s="31"/>
      <c r="D391" s="31"/>
      <c r="E391" s="31"/>
      <c r="F391" s="31"/>
      <c r="G391" s="31"/>
      <c r="H391" s="32"/>
      <c r="I391" s="32"/>
      <c r="J391" s="32"/>
      <c r="K391" s="33"/>
      <c r="L391" s="34"/>
      <c r="M391" s="34"/>
      <c r="N391" s="32"/>
      <c r="O391" s="32"/>
      <c r="P391" s="26" t="str">
        <f aca="false">IF(OR(B391="",H391="",I391="",J391=""),"",IF(F391="Long",1,IF(F391="Short",-1,0))*(I391-H391)*J391*IF(K391="",1,K391))</f>
        <v/>
      </c>
      <c r="Q391" s="26" t="str">
        <f aca="false">IF(P391="","",P391-N(L391)-N(M391))</f>
        <v/>
      </c>
      <c r="R391" s="26" t="str">
        <f aca="false">IF(OR(B391="",H391="",N391="",J391=""),"",ABS(H391-N391)*J391*IF(K391="",1,K391))</f>
        <v/>
      </c>
      <c r="S391" s="27" t="str">
        <f aca="false">IF(OR(Q391="",R391=""),"",IF(R391=0,"",Q391/R391))</f>
        <v/>
      </c>
      <c r="T391" s="20" t="str">
        <f aca="false">IF(Q391="","",IF(Q391&gt;0,"Win",IF(Q391&lt;0,"Loss","Breakeven")))</f>
        <v/>
      </c>
      <c r="U391" s="31"/>
      <c r="V391" s="31"/>
      <c r="W391" s="31"/>
      <c r="X391" s="29"/>
      <c r="Y391" s="29"/>
      <c r="Z391" s="20" t="str">
        <f aca="false">IF(B391="","",TEXT(B391,"yyyy-mm"))</f>
        <v/>
      </c>
      <c r="AA391" s="26" t="str">
        <f aca="false">IF(Q391="","",SUM($Q$4:Q391))</f>
        <v/>
      </c>
      <c r="AB391" s="26" t="str">
        <f aca="false">IF(AA391="","",MAX($AA$4:AA391))</f>
        <v/>
      </c>
      <c r="AC391" s="26" t="str">
        <f aca="false">IF(AA391="","",AA391-AB391)</f>
        <v/>
      </c>
    </row>
    <row r="392" customFormat="false" ht="16.5" hidden="false" customHeight="true" outlineLevel="0" collapsed="false">
      <c r="A392" s="20" t="str">
        <f aca="false">IF(B392="","",ROW()-3)</f>
        <v/>
      </c>
      <c r="B392" s="30"/>
      <c r="C392" s="31"/>
      <c r="D392" s="31"/>
      <c r="E392" s="31"/>
      <c r="F392" s="31"/>
      <c r="G392" s="31"/>
      <c r="H392" s="32"/>
      <c r="I392" s="32"/>
      <c r="J392" s="32"/>
      <c r="K392" s="33"/>
      <c r="L392" s="34"/>
      <c r="M392" s="34"/>
      <c r="N392" s="32"/>
      <c r="O392" s="32"/>
      <c r="P392" s="26" t="str">
        <f aca="false">IF(OR(B392="",H392="",I392="",J392=""),"",IF(F392="Long",1,IF(F392="Short",-1,0))*(I392-H392)*J392*IF(K392="",1,K392))</f>
        <v/>
      </c>
      <c r="Q392" s="26" t="str">
        <f aca="false">IF(P392="","",P392-N(L392)-N(M392))</f>
        <v/>
      </c>
      <c r="R392" s="26" t="str">
        <f aca="false">IF(OR(B392="",H392="",N392="",J392=""),"",ABS(H392-N392)*J392*IF(K392="",1,K392))</f>
        <v/>
      </c>
      <c r="S392" s="27" t="str">
        <f aca="false">IF(OR(Q392="",R392=""),"",IF(R392=0,"",Q392/R392))</f>
        <v/>
      </c>
      <c r="T392" s="20" t="str">
        <f aca="false">IF(Q392="","",IF(Q392&gt;0,"Win",IF(Q392&lt;0,"Loss","Breakeven")))</f>
        <v/>
      </c>
      <c r="U392" s="31"/>
      <c r="V392" s="31"/>
      <c r="W392" s="31"/>
      <c r="X392" s="29"/>
      <c r="Y392" s="29"/>
      <c r="Z392" s="20" t="str">
        <f aca="false">IF(B392="","",TEXT(B392,"yyyy-mm"))</f>
        <v/>
      </c>
      <c r="AA392" s="26" t="str">
        <f aca="false">IF(Q392="","",SUM($Q$4:Q392))</f>
        <v/>
      </c>
      <c r="AB392" s="26" t="str">
        <f aca="false">IF(AA392="","",MAX($AA$4:AA392))</f>
        <v/>
      </c>
      <c r="AC392" s="26" t="str">
        <f aca="false">IF(AA392="","",AA392-AB392)</f>
        <v/>
      </c>
    </row>
    <row r="393" customFormat="false" ht="16.5" hidden="false" customHeight="true" outlineLevel="0" collapsed="false">
      <c r="A393" s="20" t="str">
        <f aca="false">IF(B393="","",ROW()-3)</f>
        <v/>
      </c>
      <c r="B393" s="30"/>
      <c r="C393" s="31"/>
      <c r="D393" s="31"/>
      <c r="E393" s="31"/>
      <c r="F393" s="31"/>
      <c r="G393" s="31"/>
      <c r="H393" s="32"/>
      <c r="I393" s="32"/>
      <c r="J393" s="32"/>
      <c r="K393" s="33"/>
      <c r="L393" s="34"/>
      <c r="M393" s="34"/>
      <c r="N393" s="32"/>
      <c r="O393" s="32"/>
      <c r="P393" s="26" t="str">
        <f aca="false">IF(OR(B393="",H393="",I393="",J393=""),"",IF(F393="Long",1,IF(F393="Short",-1,0))*(I393-H393)*J393*IF(K393="",1,K393))</f>
        <v/>
      </c>
      <c r="Q393" s="26" t="str">
        <f aca="false">IF(P393="","",P393-N(L393)-N(M393))</f>
        <v/>
      </c>
      <c r="R393" s="26" t="str">
        <f aca="false">IF(OR(B393="",H393="",N393="",J393=""),"",ABS(H393-N393)*J393*IF(K393="",1,K393))</f>
        <v/>
      </c>
      <c r="S393" s="27" t="str">
        <f aca="false">IF(OR(Q393="",R393=""),"",IF(R393=0,"",Q393/R393))</f>
        <v/>
      </c>
      <c r="T393" s="20" t="str">
        <f aca="false">IF(Q393="","",IF(Q393&gt;0,"Win",IF(Q393&lt;0,"Loss","Breakeven")))</f>
        <v/>
      </c>
      <c r="U393" s="31"/>
      <c r="V393" s="31"/>
      <c r="W393" s="31"/>
      <c r="X393" s="29"/>
      <c r="Y393" s="29"/>
      <c r="Z393" s="20" t="str">
        <f aca="false">IF(B393="","",TEXT(B393,"yyyy-mm"))</f>
        <v/>
      </c>
      <c r="AA393" s="26" t="str">
        <f aca="false">IF(Q393="","",SUM($Q$4:Q393))</f>
        <v/>
      </c>
      <c r="AB393" s="26" t="str">
        <f aca="false">IF(AA393="","",MAX($AA$4:AA393))</f>
        <v/>
      </c>
      <c r="AC393" s="26" t="str">
        <f aca="false">IF(AA393="","",AA393-AB393)</f>
        <v/>
      </c>
    </row>
    <row r="394" customFormat="false" ht="16.5" hidden="false" customHeight="true" outlineLevel="0" collapsed="false">
      <c r="A394" s="20" t="str">
        <f aca="false">IF(B394="","",ROW()-3)</f>
        <v/>
      </c>
      <c r="B394" s="30"/>
      <c r="C394" s="31"/>
      <c r="D394" s="31"/>
      <c r="E394" s="31"/>
      <c r="F394" s="31"/>
      <c r="G394" s="31"/>
      <c r="H394" s="32"/>
      <c r="I394" s="32"/>
      <c r="J394" s="32"/>
      <c r="K394" s="33"/>
      <c r="L394" s="34"/>
      <c r="M394" s="34"/>
      <c r="N394" s="32"/>
      <c r="O394" s="32"/>
      <c r="P394" s="26" t="str">
        <f aca="false">IF(OR(B394="",H394="",I394="",J394=""),"",IF(F394="Long",1,IF(F394="Short",-1,0))*(I394-H394)*J394*IF(K394="",1,K394))</f>
        <v/>
      </c>
      <c r="Q394" s="26" t="str">
        <f aca="false">IF(P394="","",P394-N(L394)-N(M394))</f>
        <v/>
      </c>
      <c r="R394" s="26" t="str">
        <f aca="false">IF(OR(B394="",H394="",N394="",J394=""),"",ABS(H394-N394)*J394*IF(K394="",1,K394))</f>
        <v/>
      </c>
      <c r="S394" s="27" t="str">
        <f aca="false">IF(OR(Q394="",R394=""),"",IF(R394=0,"",Q394/R394))</f>
        <v/>
      </c>
      <c r="T394" s="20" t="str">
        <f aca="false">IF(Q394="","",IF(Q394&gt;0,"Win",IF(Q394&lt;0,"Loss","Breakeven")))</f>
        <v/>
      </c>
      <c r="U394" s="31"/>
      <c r="V394" s="31"/>
      <c r="W394" s="31"/>
      <c r="X394" s="29"/>
      <c r="Y394" s="29"/>
      <c r="Z394" s="20" t="str">
        <f aca="false">IF(B394="","",TEXT(B394,"yyyy-mm"))</f>
        <v/>
      </c>
      <c r="AA394" s="26" t="str">
        <f aca="false">IF(Q394="","",SUM($Q$4:Q394))</f>
        <v/>
      </c>
      <c r="AB394" s="26" t="str">
        <f aca="false">IF(AA394="","",MAX($AA$4:AA394))</f>
        <v/>
      </c>
      <c r="AC394" s="26" t="str">
        <f aca="false">IF(AA394="","",AA394-AB394)</f>
        <v/>
      </c>
    </row>
    <row r="395" customFormat="false" ht="16.5" hidden="false" customHeight="true" outlineLevel="0" collapsed="false">
      <c r="A395" s="20" t="str">
        <f aca="false">IF(B395="","",ROW()-3)</f>
        <v/>
      </c>
      <c r="B395" s="30"/>
      <c r="C395" s="31"/>
      <c r="D395" s="31"/>
      <c r="E395" s="31"/>
      <c r="F395" s="31"/>
      <c r="G395" s="31"/>
      <c r="H395" s="32"/>
      <c r="I395" s="32"/>
      <c r="J395" s="32"/>
      <c r="K395" s="33"/>
      <c r="L395" s="34"/>
      <c r="M395" s="34"/>
      <c r="N395" s="32"/>
      <c r="O395" s="32"/>
      <c r="P395" s="26" t="str">
        <f aca="false">IF(OR(B395="",H395="",I395="",J395=""),"",IF(F395="Long",1,IF(F395="Short",-1,0))*(I395-H395)*J395*IF(K395="",1,K395))</f>
        <v/>
      </c>
      <c r="Q395" s="26" t="str">
        <f aca="false">IF(P395="","",P395-N(L395)-N(M395))</f>
        <v/>
      </c>
      <c r="R395" s="26" t="str">
        <f aca="false">IF(OR(B395="",H395="",N395="",J395=""),"",ABS(H395-N395)*J395*IF(K395="",1,K395))</f>
        <v/>
      </c>
      <c r="S395" s="27" t="str">
        <f aca="false">IF(OR(Q395="",R395=""),"",IF(R395=0,"",Q395/R395))</f>
        <v/>
      </c>
      <c r="T395" s="20" t="str">
        <f aca="false">IF(Q395="","",IF(Q395&gt;0,"Win",IF(Q395&lt;0,"Loss","Breakeven")))</f>
        <v/>
      </c>
      <c r="U395" s="31"/>
      <c r="V395" s="31"/>
      <c r="W395" s="31"/>
      <c r="X395" s="29"/>
      <c r="Y395" s="29"/>
      <c r="Z395" s="20" t="str">
        <f aca="false">IF(B395="","",TEXT(B395,"yyyy-mm"))</f>
        <v/>
      </c>
      <c r="AA395" s="26" t="str">
        <f aca="false">IF(Q395="","",SUM($Q$4:Q395))</f>
        <v/>
      </c>
      <c r="AB395" s="26" t="str">
        <f aca="false">IF(AA395="","",MAX($AA$4:AA395))</f>
        <v/>
      </c>
      <c r="AC395" s="26" t="str">
        <f aca="false">IF(AA395="","",AA395-AB395)</f>
        <v/>
      </c>
    </row>
    <row r="396" customFormat="false" ht="16.5" hidden="false" customHeight="true" outlineLevel="0" collapsed="false">
      <c r="A396" s="20" t="str">
        <f aca="false">IF(B396="","",ROW()-3)</f>
        <v/>
      </c>
      <c r="B396" s="30"/>
      <c r="C396" s="31"/>
      <c r="D396" s="31"/>
      <c r="E396" s="31"/>
      <c r="F396" s="31"/>
      <c r="G396" s="31"/>
      <c r="H396" s="32"/>
      <c r="I396" s="32"/>
      <c r="J396" s="32"/>
      <c r="K396" s="33"/>
      <c r="L396" s="34"/>
      <c r="M396" s="34"/>
      <c r="N396" s="32"/>
      <c r="O396" s="32"/>
      <c r="P396" s="26" t="str">
        <f aca="false">IF(OR(B396="",H396="",I396="",J396=""),"",IF(F396="Long",1,IF(F396="Short",-1,0))*(I396-H396)*J396*IF(K396="",1,K396))</f>
        <v/>
      </c>
      <c r="Q396" s="26" t="str">
        <f aca="false">IF(P396="","",P396-N(L396)-N(M396))</f>
        <v/>
      </c>
      <c r="R396" s="26" t="str">
        <f aca="false">IF(OR(B396="",H396="",N396="",J396=""),"",ABS(H396-N396)*J396*IF(K396="",1,K396))</f>
        <v/>
      </c>
      <c r="S396" s="27" t="str">
        <f aca="false">IF(OR(Q396="",R396=""),"",IF(R396=0,"",Q396/R396))</f>
        <v/>
      </c>
      <c r="T396" s="20" t="str">
        <f aca="false">IF(Q396="","",IF(Q396&gt;0,"Win",IF(Q396&lt;0,"Loss","Breakeven")))</f>
        <v/>
      </c>
      <c r="U396" s="31"/>
      <c r="V396" s="31"/>
      <c r="W396" s="31"/>
      <c r="X396" s="29"/>
      <c r="Y396" s="29"/>
      <c r="Z396" s="20" t="str">
        <f aca="false">IF(B396="","",TEXT(B396,"yyyy-mm"))</f>
        <v/>
      </c>
      <c r="AA396" s="26" t="str">
        <f aca="false">IF(Q396="","",SUM($Q$4:Q396))</f>
        <v/>
      </c>
      <c r="AB396" s="26" t="str">
        <f aca="false">IF(AA396="","",MAX($AA$4:AA396))</f>
        <v/>
      </c>
      <c r="AC396" s="26" t="str">
        <f aca="false">IF(AA396="","",AA396-AB396)</f>
        <v/>
      </c>
    </row>
    <row r="397" customFormat="false" ht="16.5" hidden="false" customHeight="true" outlineLevel="0" collapsed="false">
      <c r="A397" s="20" t="str">
        <f aca="false">IF(B397="","",ROW()-3)</f>
        <v/>
      </c>
      <c r="B397" s="30"/>
      <c r="C397" s="31"/>
      <c r="D397" s="31"/>
      <c r="E397" s="31"/>
      <c r="F397" s="31"/>
      <c r="G397" s="31"/>
      <c r="H397" s="32"/>
      <c r="I397" s="32"/>
      <c r="J397" s="32"/>
      <c r="K397" s="33"/>
      <c r="L397" s="34"/>
      <c r="M397" s="34"/>
      <c r="N397" s="32"/>
      <c r="O397" s="32"/>
      <c r="P397" s="26" t="str">
        <f aca="false">IF(OR(B397="",H397="",I397="",J397=""),"",IF(F397="Long",1,IF(F397="Short",-1,0))*(I397-H397)*J397*IF(K397="",1,K397))</f>
        <v/>
      </c>
      <c r="Q397" s="26" t="str">
        <f aca="false">IF(P397="","",P397-N(L397)-N(M397))</f>
        <v/>
      </c>
      <c r="R397" s="26" t="str">
        <f aca="false">IF(OR(B397="",H397="",N397="",J397=""),"",ABS(H397-N397)*J397*IF(K397="",1,K397))</f>
        <v/>
      </c>
      <c r="S397" s="27" t="str">
        <f aca="false">IF(OR(Q397="",R397=""),"",IF(R397=0,"",Q397/R397))</f>
        <v/>
      </c>
      <c r="T397" s="20" t="str">
        <f aca="false">IF(Q397="","",IF(Q397&gt;0,"Win",IF(Q397&lt;0,"Loss","Breakeven")))</f>
        <v/>
      </c>
      <c r="U397" s="31"/>
      <c r="V397" s="31"/>
      <c r="W397" s="31"/>
      <c r="X397" s="29"/>
      <c r="Y397" s="29"/>
      <c r="Z397" s="20" t="str">
        <f aca="false">IF(B397="","",TEXT(B397,"yyyy-mm"))</f>
        <v/>
      </c>
      <c r="AA397" s="26" t="str">
        <f aca="false">IF(Q397="","",SUM($Q$4:Q397))</f>
        <v/>
      </c>
      <c r="AB397" s="26" t="str">
        <f aca="false">IF(AA397="","",MAX($AA$4:AA397))</f>
        <v/>
      </c>
      <c r="AC397" s="26" t="str">
        <f aca="false">IF(AA397="","",AA397-AB397)</f>
        <v/>
      </c>
    </row>
    <row r="398" customFormat="false" ht="16.5" hidden="false" customHeight="true" outlineLevel="0" collapsed="false">
      <c r="A398" s="20" t="str">
        <f aca="false">IF(B398="","",ROW()-3)</f>
        <v/>
      </c>
      <c r="B398" s="30"/>
      <c r="C398" s="31"/>
      <c r="D398" s="31"/>
      <c r="E398" s="31"/>
      <c r="F398" s="31"/>
      <c r="G398" s="31"/>
      <c r="H398" s="32"/>
      <c r="I398" s="32"/>
      <c r="J398" s="32"/>
      <c r="K398" s="33"/>
      <c r="L398" s="34"/>
      <c r="M398" s="34"/>
      <c r="N398" s="32"/>
      <c r="O398" s="32"/>
      <c r="P398" s="26" t="str">
        <f aca="false">IF(OR(B398="",H398="",I398="",J398=""),"",IF(F398="Long",1,IF(F398="Short",-1,0))*(I398-H398)*J398*IF(K398="",1,K398))</f>
        <v/>
      </c>
      <c r="Q398" s="26" t="str">
        <f aca="false">IF(P398="","",P398-N(L398)-N(M398))</f>
        <v/>
      </c>
      <c r="R398" s="26" t="str">
        <f aca="false">IF(OR(B398="",H398="",N398="",J398=""),"",ABS(H398-N398)*J398*IF(K398="",1,K398))</f>
        <v/>
      </c>
      <c r="S398" s="27" t="str">
        <f aca="false">IF(OR(Q398="",R398=""),"",IF(R398=0,"",Q398/R398))</f>
        <v/>
      </c>
      <c r="T398" s="20" t="str">
        <f aca="false">IF(Q398="","",IF(Q398&gt;0,"Win",IF(Q398&lt;0,"Loss","Breakeven")))</f>
        <v/>
      </c>
      <c r="U398" s="31"/>
      <c r="V398" s="31"/>
      <c r="W398" s="31"/>
      <c r="X398" s="29"/>
      <c r="Y398" s="29"/>
      <c r="Z398" s="20" t="str">
        <f aca="false">IF(B398="","",TEXT(B398,"yyyy-mm"))</f>
        <v/>
      </c>
      <c r="AA398" s="26" t="str">
        <f aca="false">IF(Q398="","",SUM($Q$4:Q398))</f>
        <v/>
      </c>
      <c r="AB398" s="26" t="str">
        <f aca="false">IF(AA398="","",MAX($AA$4:AA398))</f>
        <v/>
      </c>
      <c r="AC398" s="26" t="str">
        <f aca="false">IF(AA398="","",AA398-AB398)</f>
        <v/>
      </c>
    </row>
    <row r="399" customFormat="false" ht="16.5" hidden="false" customHeight="true" outlineLevel="0" collapsed="false">
      <c r="A399" s="20" t="str">
        <f aca="false">IF(B399="","",ROW()-3)</f>
        <v/>
      </c>
      <c r="B399" s="30"/>
      <c r="C399" s="31"/>
      <c r="D399" s="31"/>
      <c r="E399" s="31"/>
      <c r="F399" s="31"/>
      <c r="G399" s="31"/>
      <c r="H399" s="32"/>
      <c r="I399" s="32"/>
      <c r="J399" s="32"/>
      <c r="K399" s="33"/>
      <c r="L399" s="34"/>
      <c r="M399" s="34"/>
      <c r="N399" s="32"/>
      <c r="O399" s="32"/>
      <c r="P399" s="26" t="str">
        <f aca="false">IF(OR(B399="",H399="",I399="",J399=""),"",IF(F399="Long",1,IF(F399="Short",-1,0))*(I399-H399)*J399*IF(K399="",1,K399))</f>
        <v/>
      </c>
      <c r="Q399" s="26" t="str">
        <f aca="false">IF(P399="","",P399-N(L399)-N(M399))</f>
        <v/>
      </c>
      <c r="R399" s="26" t="str">
        <f aca="false">IF(OR(B399="",H399="",N399="",J399=""),"",ABS(H399-N399)*J399*IF(K399="",1,K399))</f>
        <v/>
      </c>
      <c r="S399" s="27" t="str">
        <f aca="false">IF(OR(Q399="",R399=""),"",IF(R399=0,"",Q399/R399))</f>
        <v/>
      </c>
      <c r="T399" s="20" t="str">
        <f aca="false">IF(Q399="","",IF(Q399&gt;0,"Win",IF(Q399&lt;0,"Loss","Breakeven")))</f>
        <v/>
      </c>
      <c r="U399" s="31"/>
      <c r="V399" s="31"/>
      <c r="W399" s="31"/>
      <c r="X399" s="29"/>
      <c r="Y399" s="29"/>
      <c r="Z399" s="20" t="str">
        <f aca="false">IF(B399="","",TEXT(B399,"yyyy-mm"))</f>
        <v/>
      </c>
      <c r="AA399" s="26" t="str">
        <f aca="false">IF(Q399="","",SUM($Q$4:Q399))</f>
        <v/>
      </c>
      <c r="AB399" s="26" t="str">
        <f aca="false">IF(AA399="","",MAX($AA$4:AA399))</f>
        <v/>
      </c>
      <c r="AC399" s="26" t="str">
        <f aca="false">IF(AA399="","",AA399-AB399)</f>
        <v/>
      </c>
    </row>
    <row r="400" customFormat="false" ht="16.5" hidden="false" customHeight="true" outlineLevel="0" collapsed="false">
      <c r="A400" s="20" t="str">
        <f aca="false">IF(B400="","",ROW()-3)</f>
        <v/>
      </c>
      <c r="B400" s="30"/>
      <c r="C400" s="31"/>
      <c r="D400" s="31"/>
      <c r="E400" s="31"/>
      <c r="F400" s="31"/>
      <c r="G400" s="31"/>
      <c r="H400" s="32"/>
      <c r="I400" s="32"/>
      <c r="J400" s="32"/>
      <c r="K400" s="33"/>
      <c r="L400" s="34"/>
      <c r="M400" s="34"/>
      <c r="N400" s="32"/>
      <c r="O400" s="32"/>
      <c r="P400" s="26" t="str">
        <f aca="false">IF(OR(B400="",H400="",I400="",J400=""),"",IF(F400="Long",1,IF(F400="Short",-1,0))*(I400-H400)*J400*IF(K400="",1,K400))</f>
        <v/>
      </c>
      <c r="Q400" s="26" t="str">
        <f aca="false">IF(P400="","",P400-N(L400)-N(M400))</f>
        <v/>
      </c>
      <c r="R400" s="26" t="str">
        <f aca="false">IF(OR(B400="",H400="",N400="",J400=""),"",ABS(H400-N400)*J400*IF(K400="",1,K400))</f>
        <v/>
      </c>
      <c r="S400" s="27" t="str">
        <f aca="false">IF(OR(Q400="",R400=""),"",IF(R400=0,"",Q400/R400))</f>
        <v/>
      </c>
      <c r="T400" s="20" t="str">
        <f aca="false">IF(Q400="","",IF(Q400&gt;0,"Win",IF(Q400&lt;0,"Loss","Breakeven")))</f>
        <v/>
      </c>
      <c r="U400" s="31"/>
      <c r="V400" s="31"/>
      <c r="W400" s="31"/>
      <c r="X400" s="29"/>
      <c r="Y400" s="29"/>
      <c r="Z400" s="20" t="str">
        <f aca="false">IF(B400="","",TEXT(B400,"yyyy-mm"))</f>
        <v/>
      </c>
      <c r="AA400" s="26" t="str">
        <f aca="false">IF(Q400="","",SUM($Q$4:Q400))</f>
        <v/>
      </c>
      <c r="AB400" s="26" t="str">
        <f aca="false">IF(AA400="","",MAX($AA$4:AA400))</f>
        <v/>
      </c>
      <c r="AC400" s="26" t="str">
        <f aca="false">IF(AA400="","",AA400-AB400)</f>
        <v/>
      </c>
    </row>
    <row r="401" customFormat="false" ht="16.5" hidden="false" customHeight="true" outlineLevel="0" collapsed="false">
      <c r="A401" s="20" t="str">
        <f aca="false">IF(B401="","",ROW()-3)</f>
        <v/>
      </c>
      <c r="B401" s="30"/>
      <c r="C401" s="31"/>
      <c r="D401" s="31"/>
      <c r="E401" s="31"/>
      <c r="F401" s="31"/>
      <c r="G401" s="31"/>
      <c r="H401" s="32"/>
      <c r="I401" s="32"/>
      <c r="J401" s="32"/>
      <c r="K401" s="33"/>
      <c r="L401" s="34"/>
      <c r="M401" s="34"/>
      <c r="N401" s="32"/>
      <c r="O401" s="32"/>
      <c r="P401" s="26" t="str">
        <f aca="false">IF(OR(B401="",H401="",I401="",J401=""),"",IF(F401="Long",1,IF(F401="Short",-1,0))*(I401-H401)*J401*IF(K401="",1,K401))</f>
        <v/>
      </c>
      <c r="Q401" s="26" t="str">
        <f aca="false">IF(P401="","",P401-N(L401)-N(M401))</f>
        <v/>
      </c>
      <c r="R401" s="26" t="str">
        <f aca="false">IF(OR(B401="",H401="",N401="",J401=""),"",ABS(H401-N401)*J401*IF(K401="",1,K401))</f>
        <v/>
      </c>
      <c r="S401" s="27" t="str">
        <f aca="false">IF(OR(Q401="",R401=""),"",IF(R401=0,"",Q401/R401))</f>
        <v/>
      </c>
      <c r="T401" s="20" t="str">
        <f aca="false">IF(Q401="","",IF(Q401&gt;0,"Win",IF(Q401&lt;0,"Loss","Breakeven")))</f>
        <v/>
      </c>
      <c r="U401" s="31"/>
      <c r="V401" s="31"/>
      <c r="W401" s="31"/>
      <c r="X401" s="29"/>
      <c r="Y401" s="29"/>
      <c r="Z401" s="20" t="str">
        <f aca="false">IF(B401="","",TEXT(B401,"yyyy-mm"))</f>
        <v/>
      </c>
      <c r="AA401" s="26" t="str">
        <f aca="false">IF(Q401="","",SUM($Q$4:Q401))</f>
        <v/>
      </c>
      <c r="AB401" s="26" t="str">
        <f aca="false">IF(AA401="","",MAX($AA$4:AA401))</f>
        <v/>
      </c>
      <c r="AC401" s="26" t="str">
        <f aca="false">IF(AA401="","",AA401-AB401)</f>
        <v/>
      </c>
    </row>
    <row r="402" customFormat="false" ht="16.5" hidden="false" customHeight="true" outlineLevel="0" collapsed="false">
      <c r="A402" s="20" t="str">
        <f aca="false">IF(B402="","",ROW()-3)</f>
        <v/>
      </c>
      <c r="B402" s="30"/>
      <c r="C402" s="31"/>
      <c r="D402" s="31"/>
      <c r="E402" s="31"/>
      <c r="F402" s="31"/>
      <c r="G402" s="31"/>
      <c r="H402" s="32"/>
      <c r="I402" s="32"/>
      <c r="J402" s="32"/>
      <c r="K402" s="33"/>
      <c r="L402" s="34"/>
      <c r="M402" s="34"/>
      <c r="N402" s="32"/>
      <c r="O402" s="32"/>
      <c r="P402" s="26" t="str">
        <f aca="false">IF(OR(B402="",H402="",I402="",J402=""),"",IF(F402="Long",1,IF(F402="Short",-1,0))*(I402-H402)*J402*IF(K402="",1,K402))</f>
        <v/>
      </c>
      <c r="Q402" s="26" t="str">
        <f aca="false">IF(P402="","",P402-N(L402)-N(M402))</f>
        <v/>
      </c>
      <c r="R402" s="26" t="str">
        <f aca="false">IF(OR(B402="",H402="",N402="",J402=""),"",ABS(H402-N402)*J402*IF(K402="",1,K402))</f>
        <v/>
      </c>
      <c r="S402" s="27" t="str">
        <f aca="false">IF(OR(Q402="",R402=""),"",IF(R402=0,"",Q402/R402))</f>
        <v/>
      </c>
      <c r="T402" s="20" t="str">
        <f aca="false">IF(Q402="","",IF(Q402&gt;0,"Win",IF(Q402&lt;0,"Loss","Breakeven")))</f>
        <v/>
      </c>
      <c r="U402" s="31"/>
      <c r="V402" s="31"/>
      <c r="W402" s="31"/>
      <c r="X402" s="29"/>
      <c r="Y402" s="29"/>
      <c r="Z402" s="20" t="str">
        <f aca="false">IF(B402="","",TEXT(B402,"yyyy-mm"))</f>
        <v/>
      </c>
      <c r="AA402" s="26" t="str">
        <f aca="false">IF(Q402="","",SUM($Q$4:Q402))</f>
        <v/>
      </c>
      <c r="AB402" s="26" t="str">
        <f aca="false">IF(AA402="","",MAX($AA$4:AA402))</f>
        <v/>
      </c>
      <c r="AC402" s="26" t="str">
        <f aca="false">IF(AA402="","",AA402-AB402)</f>
        <v/>
      </c>
    </row>
    <row r="403" customFormat="false" ht="16.5" hidden="false" customHeight="true" outlineLevel="0" collapsed="false">
      <c r="A403" s="20" t="str">
        <f aca="false">IF(B403="","",ROW()-3)</f>
        <v/>
      </c>
      <c r="B403" s="30"/>
      <c r="C403" s="31"/>
      <c r="D403" s="31"/>
      <c r="E403" s="31"/>
      <c r="F403" s="31"/>
      <c r="G403" s="31"/>
      <c r="H403" s="32"/>
      <c r="I403" s="32"/>
      <c r="J403" s="32"/>
      <c r="K403" s="33"/>
      <c r="L403" s="34"/>
      <c r="M403" s="34"/>
      <c r="N403" s="32"/>
      <c r="O403" s="32"/>
      <c r="P403" s="26" t="str">
        <f aca="false">IF(OR(B403="",H403="",I403="",J403=""),"",IF(F403="Long",1,IF(F403="Short",-1,0))*(I403-H403)*J403*IF(K403="",1,K403))</f>
        <v/>
      </c>
      <c r="Q403" s="26" t="str">
        <f aca="false">IF(P403="","",P403-N(L403)-N(M403))</f>
        <v/>
      </c>
      <c r="R403" s="26" t="str">
        <f aca="false">IF(OR(B403="",H403="",N403="",J403=""),"",ABS(H403-N403)*J403*IF(K403="",1,K403))</f>
        <v/>
      </c>
      <c r="S403" s="27" t="str">
        <f aca="false">IF(OR(Q403="",R403=""),"",IF(R403=0,"",Q403/R403))</f>
        <v/>
      </c>
      <c r="T403" s="20" t="str">
        <f aca="false">IF(Q403="","",IF(Q403&gt;0,"Win",IF(Q403&lt;0,"Loss","Breakeven")))</f>
        <v/>
      </c>
      <c r="U403" s="31"/>
      <c r="V403" s="31"/>
      <c r="W403" s="31"/>
      <c r="X403" s="29"/>
      <c r="Y403" s="29"/>
      <c r="Z403" s="20" t="str">
        <f aca="false">IF(B403="","",TEXT(B403,"yyyy-mm"))</f>
        <v/>
      </c>
      <c r="AA403" s="26" t="str">
        <f aca="false">IF(Q403="","",SUM($Q$4:Q403))</f>
        <v/>
      </c>
      <c r="AB403" s="26" t="str">
        <f aca="false">IF(AA403="","",MAX($AA$4:AA403))</f>
        <v/>
      </c>
      <c r="AC403" s="26" t="str">
        <f aca="false">IF(AA403="","",AA403-AB403)</f>
        <v/>
      </c>
    </row>
    <row r="404" customFormat="false" ht="16.5" hidden="false" customHeight="true" outlineLevel="0" collapsed="false">
      <c r="A404" s="20" t="str">
        <f aca="false">IF(B404="","",ROW()-3)</f>
        <v/>
      </c>
      <c r="B404" s="30"/>
      <c r="C404" s="31"/>
      <c r="D404" s="31"/>
      <c r="E404" s="31"/>
      <c r="F404" s="31"/>
      <c r="G404" s="31"/>
      <c r="H404" s="32"/>
      <c r="I404" s="32"/>
      <c r="J404" s="32"/>
      <c r="K404" s="33"/>
      <c r="L404" s="34"/>
      <c r="M404" s="34"/>
      <c r="N404" s="32"/>
      <c r="O404" s="32"/>
      <c r="P404" s="26" t="str">
        <f aca="false">IF(OR(B404="",H404="",I404="",J404=""),"",IF(F404="Long",1,IF(F404="Short",-1,0))*(I404-H404)*J404*IF(K404="",1,K404))</f>
        <v/>
      </c>
      <c r="Q404" s="26" t="str">
        <f aca="false">IF(P404="","",P404-N(L404)-N(M404))</f>
        <v/>
      </c>
      <c r="R404" s="26" t="str">
        <f aca="false">IF(OR(B404="",H404="",N404="",J404=""),"",ABS(H404-N404)*J404*IF(K404="",1,K404))</f>
        <v/>
      </c>
      <c r="S404" s="27" t="str">
        <f aca="false">IF(OR(Q404="",R404=""),"",IF(R404=0,"",Q404/R404))</f>
        <v/>
      </c>
      <c r="T404" s="20" t="str">
        <f aca="false">IF(Q404="","",IF(Q404&gt;0,"Win",IF(Q404&lt;0,"Loss","Breakeven")))</f>
        <v/>
      </c>
      <c r="U404" s="31"/>
      <c r="V404" s="31"/>
      <c r="W404" s="31"/>
      <c r="X404" s="29"/>
      <c r="Y404" s="29"/>
      <c r="Z404" s="20" t="str">
        <f aca="false">IF(B404="","",TEXT(B404,"yyyy-mm"))</f>
        <v/>
      </c>
      <c r="AA404" s="26" t="str">
        <f aca="false">IF(Q404="","",SUM($Q$4:Q404))</f>
        <v/>
      </c>
      <c r="AB404" s="26" t="str">
        <f aca="false">IF(AA404="","",MAX($AA$4:AA404))</f>
        <v/>
      </c>
      <c r="AC404" s="26" t="str">
        <f aca="false">IF(AA404="","",AA404-AB404)</f>
        <v/>
      </c>
    </row>
    <row r="405" customFormat="false" ht="16.5" hidden="false" customHeight="true" outlineLevel="0" collapsed="false">
      <c r="A405" s="20" t="str">
        <f aca="false">IF(B405="","",ROW()-3)</f>
        <v/>
      </c>
      <c r="B405" s="30"/>
      <c r="C405" s="31"/>
      <c r="D405" s="31"/>
      <c r="E405" s="31"/>
      <c r="F405" s="31"/>
      <c r="G405" s="31"/>
      <c r="H405" s="32"/>
      <c r="I405" s="32"/>
      <c r="J405" s="32"/>
      <c r="K405" s="33"/>
      <c r="L405" s="34"/>
      <c r="M405" s="34"/>
      <c r="N405" s="32"/>
      <c r="O405" s="32"/>
      <c r="P405" s="26" t="str">
        <f aca="false">IF(OR(B405="",H405="",I405="",J405=""),"",IF(F405="Long",1,IF(F405="Short",-1,0))*(I405-H405)*J405*IF(K405="",1,K405))</f>
        <v/>
      </c>
      <c r="Q405" s="26" t="str">
        <f aca="false">IF(P405="","",P405-N(L405)-N(M405))</f>
        <v/>
      </c>
      <c r="R405" s="26" t="str">
        <f aca="false">IF(OR(B405="",H405="",N405="",J405=""),"",ABS(H405-N405)*J405*IF(K405="",1,K405))</f>
        <v/>
      </c>
      <c r="S405" s="27" t="str">
        <f aca="false">IF(OR(Q405="",R405=""),"",IF(R405=0,"",Q405/R405))</f>
        <v/>
      </c>
      <c r="T405" s="20" t="str">
        <f aca="false">IF(Q405="","",IF(Q405&gt;0,"Win",IF(Q405&lt;0,"Loss","Breakeven")))</f>
        <v/>
      </c>
      <c r="U405" s="31"/>
      <c r="V405" s="31"/>
      <c r="W405" s="31"/>
      <c r="X405" s="29"/>
      <c r="Y405" s="29"/>
      <c r="Z405" s="20" t="str">
        <f aca="false">IF(B405="","",TEXT(B405,"yyyy-mm"))</f>
        <v/>
      </c>
      <c r="AA405" s="26" t="str">
        <f aca="false">IF(Q405="","",SUM($Q$4:Q405))</f>
        <v/>
      </c>
      <c r="AB405" s="26" t="str">
        <f aca="false">IF(AA405="","",MAX($AA$4:AA405))</f>
        <v/>
      </c>
      <c r="AC405" s="26" t="str">
        <f aca="false">IF(AA405="","",AA405-AB405)</f>
        <v/>
      </c>
    </row>
    <row r="406" customFormat="false" ht="16.5" hidden="false" customHeight="true" outlineLevel="0" collapsed="false">
      <c r="A406" s="20" t="str">
        <f aca="false">IF(B406="","",ROW()-3)</f>
        <v/>
      </c>
      <c r="B406" s="30"/>
      <c r="C406" s="31"/>
      <c r="D406" s="31"/>
      <c r="E406" s="31"/>
      <c r="F406" s="31"/>
      <c r="G406" s="31"/>
      <c r="H406" s="32"/>
      <c r="I406" s="32"/>
      <c r="J406" s="32"/>
      <c r="K406" s="33"/>
      <c r="L406" s="34"/>
      <c r="M406" s="34"/>
      <c r="N406" s="32"/>
      <c r="O406" s="32"/>
      <c r="P406" s="26" t="str">
        <f aca="false">IF(OR(B406="",H406="",I406="",J406=""),"",IF(F406="Long",1,IF(F406="Short",-1,0))*(I406-H406)*J406*IF(K406="",1,K406))</f>
        <v/>
      </c>
      <c r="Q406" s="26" t="str">
        <f aca="false">IF(P406="","",P406-N(L406)-N(M406))</f>
        <v/>
      </c>
      <c r="R406" s="26" t="str">
        <f aca="false">IF(OR(B406="",H406="",N406="",J406=""),"",ABS(H406-N406)*J406*IF(K406="",1,K406))</f>
        <v/>
      </c>
      <c r="S406" s="27" t="str">
        <f aca="false">IF(OR(Q406="",R406=""),"",IF(R406=0,"",Q406/R406))</f>
        <v/>
      </c>
      <c r="T406" s="20" t="str">
        <f aca="false">IF(Q406="","",IF(Q406&gt;0,"Win",IF(Q406&lt;0,"Loss","Breakeven")))</f>
        <v/>
      </c>
      <c r="U406" s="31"/>
      <c r="V406" s="31"/>
      <c r="W406" s="31"/>
      <c r="X406" s="29"/>
      <c r="Y406" s="29"/>
      <c r="Z406" s="20" t="str">
        <f aca="false">IF(B406="","",TEXT(B406,"yyyy-mm"))</f>
        <v/>
      </c>
      <c r="AA406" s="26" t="str">
        <f aca="false">IF(Q406="","",SUM($Q$4:Q406))</f>
        <v/>
      </c>
      <c r="AB406" s="26" t="str">
        <f aca="false">IF(AA406="","",MAX($AA$4:AA406))</f>
        <v/>
      </c>
      <c r="AC406" s="26" t="str">
        <f aca="false">IF(AA406="","",AA406-AB406)</f>
        <v/>
      </c>
    </row>
    <row r="407" customFormat="false" ht="16.5" hidden="false" customHeight="true" outlineLevel="0" collapsed="false">
      <c r="A407" s="20" t="str">
        <f aca="false">IF(B407="","",ROW()-3)</f>
        <v/>
      </c>
      <c r="B407" s="30"/>
      <c r="C407" s="31"/>
      <c r="D407" s="31"/>
      <c r="E407" s="31"/>
      <c r="F407" s="31"/>
      <c r="G407" s="31"/>
      <c r="H407" s="32"/>
      <c r="I407" s="32"/>
      <c r="J407" s="32"/>
      <c r="K407" s="33"/>
      <c r="L407" s="34"/>
      <c r="M407" s="34"/>
      <c r="N407" s="32"/>
      <c r="O407" s="32"/>
      <c r="P407" s="26" t="str">
        <f aca="false">IF(OR(B407="",H407="",I407="",J407=""),"",IF(F407="Long",1,IF(F407="Short",-1,0))*(I407-H407)*J407*IF(K407="",1,K407))</f>
        <v/>
      </c>
      <c r="Q407" s="26" t="str">
        <f aca="false">IF(P407="","",P407-N(L407)-N(M407))</f>
        <v/>
      </c>
      <c r="R407" s="26" t="str">
        <f aca="false">IF(OR(B407="",H407="",N407="",J407=""),"",ABS(H407-N407)*J407*IF(K407="",1,K407))</f>
        <v/>
      </c>
      <c r="S407" s="27" t="str">
        <f aca="false">IF(OR(Q407="",R407=""),"",IF(R407=0,"",Q407/R407))</f>
        <v/>
      </c>
      <c r="T407" s="20" t="str">
        <f aca="false">IF(Q407="","",IF(Q407&gt;0,"Win",IF(Q407&lt;0,"Loss","Breakeven")))</f>
        <v/>
      </c>
      <c r="U407" s="31"/>
      <c r="V407" s="31"/>
      <c r="W407" s="31"/>
      <c r="X407" s="29"/>
      <c r="Y407" s="29"/>
      <c r="Z407" s="20" t="str">
        <f aca="false">IF(B407="","",TEXT(B407,"yyyy-mm"))</f>
        <v/>
      </c>
      <c r="AA407" s="26" t="str">
        <f aca="false">IF(Q407="","",SUM($Q$4:Q407))</f>
        <v/>
      </c>
      <c r="AB407" s="26" t="str">
        <f aca="false">IF(AA407="","",MAX($AA$4:AA407))</f>
        <v/>
      </c>
      <c r="AC407" s="26" t="str">
        <f aca="false">IF(AA407="","",AA407-AB407)</f>
        <v/>
      </c>
    </row>
    <row r="408" customFormat="false" ht="16.5" hidden="false" customHeight="true" outlineLevel="0" collapsed="false">
      <c r="A408" s="20" t="str">
        <f aca="false">IF(B408="","",ROW()-3)</f>
        <v/>
      </c>
      <c r="B408" s="30"/>
      <c r="C408" s="31"/>
      <c r="D408" s="31"/>
      <c r="E408" s="31"/>
      <c r="F408" s="31"/>
      <c r="G408" s="31"/>
      <c r="H408" s="32"/>
      <c r="I408" s="32"/>
      <c r="J408" s="32"/>
      <c r="K408" s="33"/>
      <c r="L408" s="34"/>
      <c r="M408" s="34"/>
      <c r="N408" s="32"/>
      <c r="O408" s="32"/>
      <c r="P408" s="26" t="str">
        <f aca="false">IF(OR(B408="",H408="",I408="",J408=""),"",IF(F408="Long",1,IF(F408="Short",-1,0))*(I408-H408)*J408*IF(K408="",1,K408))</f>
        <v/>
      </c>
      <c r="Q408" s="26" t="str">
        <f aca="false">IF(P408="","",P408-N(L408)-N(M408))</f>
        <v/>
      </c>
      <c r="R408" s="26" t="str">
        <f aca="false">IF(OR(B408="",H408="",N408="",J408=""),"",ABS(H408-N408)*J408*IF(K408="",1,K408))</f>
        <v/>
      </c>
      <c r="S408" s="27" t="str">
        <f aca="false">IF(OR(Q408="",R408=""),"",IF(R408=0,"",Q408/R408))</f>
        <v/>
      </c>
      <c r="T408" s="20" t="str">
        <f aca="false">IF(Q408="","",IF(Q408&gt;0,"Win",IF(Q408&lt;0,"Loss","Breakeven")))</f>
        <v/>
      </c>
      <c r="U408" s="31"/>
      <c r="V408" s="31"/>
      <c r="W408" s="31"/>
      <c r="X408" s="29"/>
      <c r="Y408" s="29"/>
      <c r="Z408" s="20" t="str">
        <f aca="false">IF(B408="","",TEXT(B408,"yyyy-mm"))</f>
        <v/>
      </c>
      <c r="AA408" s="26" t="str">
        <f aca="false">IF(Q408="","",SUM($Q$4:Q408))</f>
        <v/>
      </c>
      <c r="AB408" s="26" t="str">
        <f aca="false">IF(AA408="","",MAX($AA$4:AA408))</f>
        <v/>
      </c>
      <c r="AC408" s="26" t="str">
        <f aca="false">IF(AA408="","",AA408-AB408)</f>
        <v/>
      </c>
    </row>
    <row r="409" customFormat="false" ht="16.5" hidden="false" customHeight="true" outlineLevel="0" collapsed="false">
      <c r="A409" s="20" t="str">
        <f aca="false">IF(B409="","",ROW()-3)</f>
        <v/>
      </c>
      <c r="B409" s="30"/>
      <c r="C409" s="31"/>
      <c r="D409" s="31"/>
      <c r="E409" s="31"/>
      <c r="F409" s="31"/>
      <c r="G409" s="31"/>
      <c r="H409" s="32"/>
      <c r="I409" s="32"/>
      <c r="J409" s="32"/>
      <c r="K409" s="33"/>
      <c r="L409" s="34"/>
      <c r="M409" s="34"/>
      <c r="N409" s="32"/>
      <c r="O409" s="32"/>
      <c r="P409" s="26" t="str">
        <f aca="false">IF(OR(B409="",H409="",I409="",J409=""),"",IF(F409="Long",1,IF(F409="Short",-1,0))*(I409-H409)*J409*IF(K409="",1,K409))</f>
        <v/>
      </c>
      <c r="Q409" s="26" t="str">
        <f aca="false">IF(P409="","",P409-N(L409)-N(M409))</f>
        <v/>
      </c>
      <c r="R409" s="26" t="str">
        <f aca="false">IF(OR(B409="",H409="",N409="",J409=""),"",ABS(H409-N409)*J409*IF(K409="",1,K409))</f>
        <v/>
      </c>
      <c r="S409" s="27" t="str">
        <f aca="false">IF(OR(Q409="",R409=""),"",IF(R409=0,"",Q409/R409))</f>
        <v/>
      </c>
      <c r="T409" s="20" t="str">
        <f aca="false">IF(Q409="","",IF(Q409&gt;0,"Win",IF(Q409&lt;0,"Loss","Breakeven")))</f>
        <v/>
      </c>
      <c r="U409" s="31"/>
      <c r="V409" s="31"/>
      <c r="W409" s="31"/>
      <c r="X409" s="29"/>
      <c r="Y409" s="29"/>
      <c r="Z409" s="20" t="str">
        <f aca="false">IF(B409="","",TEXT(B409,"yyyy-mm"))</f>
        <v/>
      </c>
      <c r="AA409" s="26" t="str">
        <f aca="false">IF(Q409="","",SUM($Q$4:Q409))</f>
        <v/>
      </c>
      <c r="AB409" s="26" t="str">
        <f aca="false">IF(AA409="","",MAX($AA$4:AA409))</f>
        <v/>
      </c>
      <c r="AC409" s="26" t="str">
        <f aca="false">IF(AA409="","",AA409-AB409)</f>
        <v/>
      </c>
    </row>
    <row r="410" customFormat="false" ht="16.5" hidden="false" customHeight="true" outlineLevel="0" collapsed="false">
      <c r="A410" s="20" t="str">
        <f aca="false">IF(B410="","",ROW()-3)</f>
        <v/>
      </c>
      <c r="B410" s="30"/>
      <c r="C410" s="31"/>
      <c r="D410" s="31"/>
      <c r="E410" s="31"/>
      <c r="F410" s="31"/>
      <c r="G410" s="31"/>
      <c r="H410" s="32"/>
      <c r="I410" s="32"/>
      <c r="J410" s="32"/>
      <c r="K410" s="33"/>
      <c r="L410" s="34"/>
      <c r="M410" s="34"/>
      <c r="N410" s="32"/>
      <c r="O410" s="32"/>
      <c r="P410" s="26" t="str">
        <f aca="false">IF(OR(B410="",H410="",I410="",J410=""),"",IF(F410="Long",1,IF(F410="Short",-1,0))*(I410-H410)*J410*IF(K410="",1,K410))</f>
        <v/>
      </c>
      <c r="Q410" s="26" t="str">
        <f aca="false">IF(P410="","",P410-N(L410)-N(M410))</f>
        <v/>
      </c>
      <c r="R410" s="26" t="str">
        <f aca="false">IF(OR(B410="",H410="",N410="",J410=""),"",ABS(H410-N410)*J410*IF(K410="",1,K410))</f>
        <v/>
      </c>
      <c r="S410" s="27" t="str">
        <f aca="false">IF(OR(Q410="",R410=""),"",IF(R410=0,"",Q410/R410))</f>
        <v/>
      </c>
      <c r="T410" s="20" t="str">
        <f aca="false">IF(Q410="","",IF(Q410&gt;0,"Win",IF(Q410&lt;0,"Loss","Breakeven")))</f>
        <v/>
      </c>
      <c r="U410" s="31"/>
      <c r="V410" s="31"/>
      <c r="W410" s="31"/>
      <c r="X410" s="29"/>
      <c r="Y410" s="29"/>
      <c r="Z410" s="20" t="str">
        <f aca="false">IF(B410="","",TEXT(B410,"yyyy-mm"))</f>
        <v/>
      </c>
      <c r="AA410" s="26" t="str">
        <f aca="false">IF(Q410="","",SUM($Q$4:Q410))</f>
        <v/>
      </c>
      <c r="AB410" s="26" t="str">
        <f aca="false">IF(AA410="","",MAX($AA$4:AA410))</f>
        <v/>
      </c>
      <c r="AC410" s="26" t="str">
        <f aca="false">IF(AA410="","",AA410-AB410)</f>
        <v/>
      </c>
    </row>
    <row r="411" customFormat="false" ht="16.5" hidden="false" customHeight="true" outlineLevel="0" collapsed="false">
      <c r="A411" s="20" t="str">
        <f aca="false">IF(B411="","",ROW()-3)</f>
        <v/>
      </c>
      <c r="B411" s="30"/>
      <c r="C411" s="31"/>
      <c r="D411" s="31"/>
      <c r="E411" s="31"/>
      <c r="F411" s="31"/>
      <c r="G411" s="31"/>
      <c r="H411" s="32"/>
      <c r="I411" s="32"/>
      <c r="J411" s="32"/>
      <c r="K411" s="33"/>
      <c r="L411" s="34"/>
      <c r="M411" s="34"/>
      <c r="N411" s="32"/>
      <c r="O411" s="32"/>
      <c r="P411" s="26" t="str">
        <f aca="false">IF(OR(B411="",H411="",I411="",J411=""),"",IF(F411="Long",1,IF(F411="Short",-1,0))*(I411-H411)*J411*IF(K411="",1,K411))</f>
        <v/>
      </c>
      <c r="Q411" s="26" t="str">
        <f aca="false">IF(P411="","",P411-N(L411)-N(M411))</f>
        <v/>
      </c>
      <c r="R411" s="26" t="str">
        <f aca="false">IF(OR(B411="",H411="",N411="",J411=""),"",ABS(H411-N411)*J411*IF(K411="",1,K411))</f>
        <v/>
      </c>
      <c r="S411" s="27" t="str">
        <f aca="false">IF(OR(Q411="",R411=""),"",IF(R411=0,"",Q411/R411))</f>
        <v/>
      </c>
      <c r="T411" s="20" t="str">
        <f aca="false">IF(Q411="","",IF(Q411&gt;0,"Win",IF(Q411&lt;0,"Loss","Breakeven")))</f>
        <v/>
      </c>
      <c r="U411" s="31"/>
      <c r="V411" s="31"/>
      <c r="W411" s="31"/>
      <c r="X411" s="29"/>
      <c r="Y411" s="29"/>
      <c r="Z411" s="20" t="str">
        <f aca="false">IF(B411="","",TEXT(B411,"yyyy-mm"))</f>
        <v/>
      </c>
      <c r="AA411" s="26" t="str">
        <f aca="false">IF(Q411="","",SUM($Q$4:Q411))</f>
        <v/>
      </c>
      <c r="AB411" s="26" t="str">
        <f aca="false">IF(AA411="","",MAX($AA$4:AA411))</f>
        <v/>
      </c>
      <c r="AC411" s="26" t="str">
        <f aca="false">IF(AA411="","",AA411-AB411)</f>
        <v/>
      </c>
    </row>
    <row r="412" customFormat="false" ht="16.5" hidden="false" customHeight="true" outlineLevel="0" collapsed="false">
      <c r="A412" s="20" t="str">
        <f aca="false">IF(B412="","",ROW()-3)</f>
        <v/>
      </c>
      <c r="B412" s="30"/>
      <c r="C412" s="31"/>
      <c r="D412" s="31"/>
      <c r="E412" s="31"/>
      <c r="F412" s="31"/>
      <c r="G412" s="31"/>
      <c r="H412" s="32"/>
      <c r="I412" s="32"/>
      <c r="J412" s="32"/>
      <c r="K412" s="33"/>
      <c r="L412" s="34"/>
      <c r="M412" s="34"/>
      <c r="N412" s="32"/>
      <c r="O412" s="32"/>
      <c r="P412" s="26" t="str">
        <f aca="false">IF(OR(B412="",H412="",I412="",J412=""),"",IF(F412="Long",1,IF(F412="Short",-1,0))*(I412-H412)*J412*IF(K412="",1,K412))</f>
        <v/>
      </c>
      <c r="Q412" s="26" t="str">
        <f aca="false">IF(P412="","",P412-N(L412)-N(M412))</f>
        <v/>
      </c>
      <c r="R412" s="26" t="str">
        <f aca="false">IF(OR(B412="",H412="",N412="",J412=""),"",ABS(H412-N412)*J412*IF(K412="",1,K412))</f>
        <v/>
      </c>
      <c r="S412" s="27" t="str">
        <f aca="false">IF(OR(Q412="",R412=""),"",IF(R412=0,"",Q412/R412))</f>
        <v/>
      </c>
      <c r="T412" s="20" t="str">
        <f aca="false">IF(Q412="","",IF(Q412&gt;0,"Win",IF(Q412&lt;0,"Loss","Breakeven")))</f>
        <v/>
      </c>
      <c r="U412" s="31"/>
      <c r="V412" s="31"/>
      <c r="W412" s="31"/>
      <c r="X412" s="29"/>
      <c r="Y412" s="29"/>
      <c r="Z412" s="20" t="str">
        <f aca="false">IF(B412="","",TEXT(B412,"yyyy-mm"))</f>
        <v/>
      </c>
      <c r="AA412" s="26" t="str">
        <f aca="false">IF(Q412="","",SUM($Q$4:Q412))</f>
        <v/>
      </c>
      <c r="AB412" s="26" t="str">
        <f aca="false">IF(AA412="","",MAX($AA$4:AA412))</f>
        <v/>
      </c>
      <c r="AC412" s="26" t="str">
        <f aca="false">IF(AA412="","",AA412-AB412)</f>
        <v/>
      </c>
    </row>
    <row r="413" customFormat="false" ht="16.5" hidden="false" customHeight="true" outlineLevel="0" collapsed="false">
      <c r="A413" s="20" t="str">
        <f aca="false">IF(B413="","",ROW()-3)</f>
        <v/>
      </c>
      <c r="B413" s="30"/>
      <c r="C413" s="31"/>
      <c r="D413" s="31"/>
      <c r="E413" s="31"/>
      <c r="F413" s="31"/>
      <c r="G413" s="31"/>
      <c r="H413" s="32"/>
      <c r="I413" s="32"/>
      <c r="J413" s="32"/>
      <c r="K413" s="33"/>
      <c r="L413" s="34"/>
      <c r="M413" s="34"/>
      <c r="N413" s="32"/>
      <c r="O413" s="32"/>
      <c r="P413" s="26" t="str">
        <f aca="false">IF(OR(B413="",H413="",I413="",J413=""),"",IF(F413="Long",1,IF(F413="Short",-1,0))*(I413-H413)*J413*IF(K413="",1,K413))</f>
        <v/>
      </c>
      <c r="Q413" s="26" t="str">
        <f aca="false">IF(P413="","",P413-N(L413)-N(M413))</f>
        <v/>
      </c>
      <c r="R413" s="26" t="str">
        <f aca="false">IF(OR(B413="",H413="",N413="",J413=""),"",ABS(H413-N413)*J413*IF(K413="",1,K413))</f>
        <v/>
      </c>
      <c r="S413" s="27" t="str">
        <f aca="false">IF(OR(Q413="",R413=""),"",IF(R413=0,"",Q413/R413))</f>
        <v/>
      </c>
      <c r="T413" s="20" t="str">
        <f aca="false">IF(Q413="","",IF(Q413&gt;0,"Win",IF(Q413&lt;0,"Loss","Breakeven")))</f>
        <v/>
      </c>
      <c r="U413" s="31"/>
      <c r="V413" s="31"/>
      <c r="W413" s="31"/>
      <c r="X413" s="29"/>
      <c r="Y413" s="29"/>
      <c r="Z413" s="20" t="str">
        <f aca="false">IF(B413="","",TEXT(B413,"yyyy-mm"))</f>
        <v/>
      </c>
      <c r="AA413" s="26" t="str">
        <f aca="false">IF(Q413="","",SUM($Q$4:Q413))</f>
        <v/>
      </c>
      <c r="AB413" s="26" t="str">
        <f aca="false">IF(AA413="","",MAX($AA$4:AA413))</f>
        <v/>
      </c>
      <c r="AC413" s="26" t="str">
        <f aca="false">IF(AA413="","",AA413-AB413)</f>
        <v/>
      </c>
    </row>
    <row r="414" customFormat="false" ht="16.5" hidden="false" customHeight="true" outlineLevel="0" collapsed="false">
      <c r="A414" s="20" t="str">
        <f aca="false">IF(B414="","",ROW()-3)</f>
        <v/>
      </c>
      <c r="B414" s="30"/>
      <c r="C414" s="31"/>
      <c r="D414" s="31"/>
      <c r="E414" s="31"/>
      <c r="F414" s="31"/>
      <c r="G414" s="31"/>
      <c r="H414" s="32"/>
      <c r="I414" s="32"/>
      <c r="J414" s="32"/>
      <c r="K414" s="33"/>
      <c r="L414" s="34"/>
      <c r="M414" s="34"/>
      <c r="N414" s="32"/>
      <c r="O414" s="32"/>
      <c r="P414" s="26" t="str">
        <f aca="false">IF(OR(B414="",H414="",I414="",J414=""),"",IF(F414="Long",1,IF(F414="Short",-1,0))*(I414-H414)*J414*IF(K414="",1,K414))</f>
        <v/>
      </c>
      <c r="Q414" s="26" t="str">
        <f aca="false">IF(P414="","",P414-N(L414)-N(M414))</f>
        <v/>
      </c>
      <c r="R414" s="26" t="str">
        <f aca="false">IF(OR(B414="",H414="",N414="",J414=""),"",ABS(H414-N414)*J414*IF(K414="",1,K414))</f>
        <v/>
      </c>
      <c r="S414" s="27" t="str">
        <f aca="false">IF(OR(Q414="",R414=""),"",IF(R414=0,"",Q414/R414))</f>
        <v/>
      </c>
      <c r="T414" s="20" t="str">
        <f aca="false">IF(Q414="","",IF(Q414&gt;0,"Win",IF(Q414&lt;0,"Loss","Breakeven")))</f>
        <v/>
      </c>
      <c r="U414" s="31"/>
      <c r="V414" s="31"/>
      <c r="W414" s="31"/>
      <c r="X414" s="29"/>
      <c r="Y414" s="29"/>
      <c r="Z414" s="20" t="str">
        <f aca="false">IF(B414="","",TEXT(B414,"yyyy-mm"))</f>
        <v/>
      </c>
      <c r="AA414" s="26" t="str">
        <f aca="false">IF(Q414="","",SUM($Q$4:Q414))</f>
        <v/>
      </c>
      <c r="AB414" s="26" t="str">
        <f aca="false">IF(AA414="","",MAX($AA$4:AA414))</f>
        <v/>
      </c>
      <c r="AC414" s="26" t="str">
        <f aca="false">IF(AA414="","",AA414-AB414)</f>
        <v/>
      </c>
    </row>
    <row r="415" customFormat="false" ht="16.5" hidden="false" customHeight="true" outlineLevel="0" collapsed="false">
      <c r="A415" s="20" t="str">
        <f aca="false">IF(B415="","",ROW()-3)</f>
        <v/>
      </c>
      <c r="B415" s="30"/>
      <c r="C415" s="31"/>
      <c r="D415" s="31"/>
      <c r="E415" s="31"/>
      <c r="F415" s="31"/>
      <c r="G415" s="31"/>
      <c r="H415" s="32"/>
      <c r="I415" s="32"/>
      <c r="J415" s="32"/>
      <c r="K415" s="33"/>
      <c r="L415" s="34"/>
      <c r="M415" s="34"/>
      <c r="N415" s="32"/>
      <c r="O415" s="32"/>
      <c r="P415" s="26" t="str">
        <f aca="false">IF(OR(B415="",H415="",I415="",J415=""),"",IF(F415="Long",1,IF(F415="Short",-1,0))*(I415-H415)*J415*IF(K415="",1,K415))</f>
        <v/>
      </c>
      <c r="Q415" s="26" t="str">
        <f aca="false">IF(P415="","",P415-N(L415)-N(M415))</f>
        <v/>
      </c>
      <c r="R415" s="26" t="str">
        <f aca="false">IF(OR(B415="",H415="",N415="",J415=""),"",ABS(H415-N415)*J415*IF(K415="",1,K415))</f>
        <v/>
      </c>
      <c r="S415" s="27" t="str">
        <f aca="false">IF(OR(Q415="",R415=""),"",IF(R415=0,"",Q415/R415))</f>
        <v/>
      </c>
      <c r="T415" s="20" t="str">
        <f aca="false">IF(Q415="","",IF(Q415&gt;0,"Win",IF(Q415&lt;0,"Loss","Breakeven")))</f>
        <v/>
      </c>
      <c r="U415" s="31"/>
      <c r="V415" s="31"/>
      <c r="W415" s="31"/>
      <c r="X415" s="29"/>
      <c r="Y415" s="29"/>
      <c r="Z415" s="20" t="str">
        <f aca="false">IF(B415="","",TEXT(B415,"yyyy-mm"))</f>
        <v/>
      </c>
      <c r="AA415" s="26" t="str">
        <f aca="false">IF(Q415="","",SUM($Q$4:Q415))</f>
        <v/>
      </c>
      <c r="AB415" s="26" t="str">
        <f aca="false">IF(AA415="","",MAX($AA$4:AA415))</f>
        <v/>
      </c>
      <c r="AC415" s="26" t="str">
        <f aca="false">IF(AA415="","",AA415-AB415)</f>
        <v/>
      </c>
    </row>
    <row r="416" customFormat="false" ht="16.5" hidden="false" customHeight="true" outlineLevel="0" collapsed="false">
      <c r="A416" s="20" t="str">
        <f aca="false">IF(B416="","",ROW()-3)</f>
        <v/>
      </c>
      <c r="B416" s="30"/>
      <c r="C416" s="31"/>
      <c r="D416" s="31"/>
      <c r="E416" s="31"/>
      <c r="F416" s="31"/>
      <c r="G416" s="31"/>
      <c r="H416" s="32"/>
      <c r="I416" s="32"/>
      <c r="J416" s="32"/>
      <c r="K416" s="33"/>
      <c r="L416" s="34"/>
      <c r="M416" s="34"/>
      <c r="N416" s="32"/>
      <c r="O416" s="32"/>
      <c r="P416" s="26" t="str">
        <f aca="false">IF(OR(B416="",H416="",I416="",J416=""),"",IF(F416="Long",1,IF(F416="Short",-1,0))*(I416-H416)*J416*IF(K416="",1,K416))</f>
        <v/>
      </c>
      <c r="Q416" s="26" t="str">
        <f aca="false">IF(P416="","",P416-N(L416)-N(M416))</f>
        <v/>
      </c>
      <c r="R416" s="26" t="str">
        <f aca="false">IF(OR(B416="",H416="",N416="",J416=""),"",ABS(H416-N416)*J416*IF(K416="",1,K416))</f>
        <v/>
      </c>
      <c r="S416" s="27" t="str">
        <f aca="false">IF(OR(Q416="",R416=""),"",IF(R416=0,"",Q416/R416))</f>
        <v/>
      </c>
      <c r="T416" s="20" t="str">
        <f aca="false">IF(Q416="","",IF(Q416&gt;0,"Win",IF(Q416&lt;0,"Loss","Breakeven")))</f>
        <v/>
      </c>
      <c r="U416" s="31"/>
      <c r="V416" s="31"/>
      <c r="W416" s="31"/>
      <c r="X416" s="29"/>
      <c r="Y416" s="29"/>
      <c r="Z416" s="20" t="str">
        <f aca="false">IF(B416="","",TEXT(B416,"yyyy-mm"))</f>
        <v/>
      </c>
      <c r="AA416" s="26" t="str">
        <f aca="false">IF(Q416="","",SUM($Q$4:Q416))</f>
        <v/>
      </c>
      <c r="AB416" s="26" t="str">
        <f aca="false">IF(AA416="","",MAX($AA$4:AA416))</f>
        <v/>
      </c>
      <c r="AC416" s="26" t="str">
        <f aca="false">IF(AA416="","",AA416-AB416)</f>
        <v/>
      </c>
    </row>
    <row r="417" customFormat="false" ht="16.5" hidden="false" customHeight="true" outlineLevel="0" collapsed="false">
      <c r="A417" s="20" t="str">
        <f aca="false">IF(B417="","",ROW()-3)</f>
        <v/>
      </c>
      <c r="B417" s="30"/>
      <c r="C417" s="31"/>
      <c r="D417" s="31"/>
      <c r="E417" s="31"/>
      <c r="F417" s="31"/>
      <c r="G417" s="31"/>
      <c r="H417" s="32"/>
      <c r="I417" s="32"/>
      <c r="J417" s="32"/>
      <c r="K417" s="33"/>
      <c r="L417" s="34"/>
      <c r="M417" s="34"/>
      <c r="N417" s="32"/>
      <c r="O417" s="32"/>
      <c r="P417" s="26" t="str">
        <f aca="false">IF(OR(B417="",H417="",I417="",J417=""),"",IF(F417="Long",1,IF(F417="Short",-1,0))*(I417-H417)*J417*IF(K417="",1,K417))</f>
        <v/>
      </c>
      <c r="Q417" s="26" t="str">
        <f aca="false">IF(P417="","",P417-N(L417)-N(M417))</f>
        <v/>
      </c>
      <c r="R417" s="26" t="str">
        <f aca="false">IF(OR(B417="",H417="",N417="",J417=""),"",ABS(H417-N417)*J417*IF(K417="",1,K417))</f>
        <v/>
      </c>
      <c r="S417" s="27" t="str">
        <f aca="false">IF(OR(Q417="",R417=""),"",IF(R417=0,"",Q417/R417))</f>
        <v/>
      </c>
      <c r="T417" s="20" t="str">
        <f aca="false">IF(Q417="","",IF(Q417&gt;0,"Win",IF(Q417&lt;0,"Loss","Breakeven")))</f>
        <v/>
      </c>
      <c r="U417" s="31"/>
      <c r="V417" s="31"/>
      <c r="W417" s="31"/>
      <c r="X417" s="29"/>
      <c r="Y417" s="29"/>
      <c r="Z417" s="20" t="str">
        <f aca="false">IF(B417="","",TEXT(B417,"yyyy-mm"))</f>
        <v/>
      </c>
      <c r="AA417" s="26" t="str">
        <f aca="false">IF(Q417="","",SUM($Q$4:Q417))</f>
        <v/>
      </c>
      <c r="AB417" s="26" t="str">
        <f aca="false">IF(AA417="","",MAX($AA$4:AA417))</f>
        <v/>
      </c>
      <c r="AC417" s="26" t="str">
        <f aca="false">IF(AA417="","",AA417-AB417)</f>
        <v/>
      </c>
    </row>
    <row r="418" customFormat="false" ht="16.5" hidden="false" customHeight="true" outlineLevel="0" collapsed="false">
      <c r="A418" s="20" t="str">
        <f aca="false">IF(B418="","",ROW()-3)</f>
        <v/>
      </c>
      <c r="B418" s="30"/>
      <c r="C418" s="31"/>
      <c r="D418" s="31"/>
      <c r="E418" s="31"/>
      <c r="F418" s="31"/>
      <c r="G418" s="31"/>
      <c r="H418" s="32"/>
      <c r="I418" s="32"/>
      <c r="J418" s="32"/>
      <c r="K418" s="33"/>
      <c r="L418" s="34"/>
      <c r="M418" s="34"/>
      <c r="N418" s="32"/>
      <c r="O418" s="32"/>
      <c r="P418" s="26" t="str">
        <f aca="false">IF(OR(B418="",H418="",I418="",J418=""),"",IF(F418="Long",1,IF(F418="Short",-1,0))*(I418-H418)*J418*IF(K418="",1,K418))</f>
        <v/>
      </c>
      <c r="Q418" s="26" t="str">
        <f aca="false">IF(P418="","",P418-N(L418)-N(M418))</f>
        <v/>
      </c>
      <c r="R418" s="26" t="str">
        <f aca="false">IF(OR(B418="",H418="",N418="",J418=""),"",ABS(H418-N418)*J418*IF(K418="",1,K418))</f>
        <v/>
      </c>
      <c r="S418" s="27" t="str">
        <f aca="false">IF(OR(Q418="",R418=""),"",IF(R418=0,"",Q418/R418))</f>
        <v/>
      </c>
      <c r="T418" s="20" t="str">
        <f aca="false">IF(Q418="","",IF(Q418&gt;0,"Win",IF(Q418&lt;0,"Loss","Breakeven")))</f>
        <v/>
      </c>
      <c r="U418" s="31"/>
      <c r="V418" s="31"/>
      <c r="W418" s="31"/>
      <c r="X418" s="29"/>
      <c r="Y418" s="29"/>
      <c r="Z418" s="20" t="str">
        <f aca="false">IF(B418="","",TEXT(B418,"yyyy-mm"))</f>
        <v/>
      </c>
      <c r="AA418" s="26" t="str">
        <f aca="false">IF(Q418="","",SUM($Q$4:Q418))</f>
        <v/>
      </c>
      <c r="AB418" s="26" t="str">
        <f aca="false">IF(AA418="","",MAX($AA$4:AA418))</f>
        <v/>
      </c>
      <c r="AC418" s="26" t="str">
        <f aca="false">IF(AA418="","",AA418-AB418)</f>
        <v/>
      </c>
    </row>
    <row r="419" customFormat="false" ht="16.5" hidden="false" customHeight="true" outlineLevel="0" collapsed="false">
      <c r="A419" s="20" t="str">
        <f aca="false">IF(B419="","",ROW()-3)</f>
        <v/>
      </c>
      <c r="B419" s="30"/>
      <c r="C419" s="31"/>
      <c r="D419" s="31"/>
      <c r="E419" s="31"/>
      <c r="F419" s="31"/>
      <c r="G419" s="31"/>
      <c r="H419" s="32"/>
      <c r="I419" s="32"/>
      <c r="J419" s="32"/>
      <c r="K419" s="33"/>
      <c r="L419" s="34"/>
      <c r="M419" s="34"/>
      <c r="N419" s="32"/>
      <c r="O419" s="32"/>
      <c r="P419" s="26" t="str">
        <f aca="false">IF(OR(B419="",H419="",I419="",J419=""),"",IF(F419="Long",1,IF(F419="Short",-1,0))*(I419-H419)*J419*IF(K419="",1,K419))</f>
        <v/>
      </c>
      <c r="Q419" s="26" t="str">
        <f aca="false">IF(P419="","",P419-N(L419)-N(M419))</f>
        <v/>
      </c>
      <c r="R419" s="26" t="str">
        <f aca="false">IF(OR(B419="",H419="",N419="",J419=""),"",ABS(H419-N419)*J419*IF(K419="",1,K419))</f>
        <v/>
      </c>
      <c r="S419" s="27" t="str">
        <f aca="false">IF(OR(Q419="",R419=""),"",IF(R419=0,"",Q419/R419))</f>
        <v/>
      </c>
      <c r="T419" s="20" t="str">
        <f aca="false">IF(Q419="","",IF(Q419&gt;0,"Win",IF(Q419&lt;0,"Loss","Breakeven")))</f>
        <v/>
      </c>
      <c r="U419" s="31"/>
      <c r="V419" s="31"/>
      <c r="W419" s="31"/>
      <c r="X419" s="29"/>
      <c r="Y419" s="29"/>
      <c r="Z419" s="20" t="str">
        <f aca="false">IF(B419="","",TEXT(B419,"yyyy-mm"))</f>
        <v/>
      </c>
      <c r="AA419" s="26" t="str">
        <f aca="false">IF(Q419="","",SUM($Q$4:Q419))</f>
        <v/>
      </c>
      <c r="AB419" s="26" t="str">
        <f aca="false">IF(AA419="","",MAX($AA$4:AA419))</f>
        <v/>
      </c>
      <c r="AC419" s="26" t="str">
        <f aca="false">IF(AA419="","",AA419-AB419)</f>
        <v/>
      </c>
    </row>
    <row r="420" customFormat="false" ht="16.5" hidden="false" customHeight="true" outlineLevel="0" collapsed="false">
      <c r="A420" s="20" t="str">
        <f aca="false">IF(B420="","",ROW()-3)</f>
        <v/>
      </c>
      <c r="B420" s="30"/>
      <c r="C420" s="31"/>
      <c r="D420" s="31"/>
      <c r="E420" s="31"/>
      <c r="F420" s="31"/>
      <c r="G420" s="31"/>
      <c r="H420" s="32"/>
      <c r="I420" s="32"/>
      <c r="J420" s="32"/>
      <c r="K420" s="33"/>
      <c r="L420" s="34"/>
      <c r="M420" s="34"/>
      <c r="N420" s="32"/>
      <c r="O420" s="32"/>
      <c r="P420" s="26" t="str">
        <f aca="false">IF(OR(B420="",H420="",I420="",J420=""),"",IF(F420="Long",1,IF(F420="Short",-1,0))*(I420-H420)*J420*IF(K420="",1,K420))</f>
        <v/>
      </c>
      <c r="Q420" s="26" t="str">
        <f aca="false">IF(P420="","",P420-N(L420)-N(M420))</f>
        <v/>
      </c>
      <c r="R420" s="26" t="str">
        <f aca="false">IF(OR(B420="",H420="",N420="",J420=""),"",ABS(H420-N420)*J420*IF(K420="",1,K420))</f>
        <v/>
      </c>
      <c r="S420" s="27" t="str">
        <f aca="false">IF(OR(Q420="",R420=""),"",IF(R420=0,"",Q420/R420))</f>
        <v/>
      </c>
      <c r="T420" s="20" t="str">
        <f aca="false">IF(Q420="","",IF(Q420&gt;0,"Win",IF(Q420&lt;0,"Loss","Breakeven")))</f>
        <v/>
      </c>
      <c r="U420" s="31"/>
      <c r="V420" s="31"/>
      <c r="W420" s="31"/>
      <c r="X420" s="29"/>
      <c r="Y420" s="29"/>
      <c r="Z420" s="20" t="str">
        <f aca="false">IF(B420="","",TEXT(B420,"yyyy-mm"))</f>
        <v/>
      </c>
      <c r="AA420" s="26" t="str">
        <f aca="false">IF(Q420="","",SUM($Q$4:Q420))</f>
        <v/>
      </c>
      <c r="AB420" s="26" t="str">
        <f aca="false">IF(AA420="","",MAX($AA$4:AA420))</f>
        <v/>
      </c>
      <c r="AC420" s="26" t="str">
        <f aca="false">IF(AA420="","",AA420-AB420)</f>
        <v/>
      </c>
    </row>
    <row r="421" customFormat="false" ht="16.5" hidden="false" customHeight="true" outlineLevel="0" collapsed="false">
      <c r="A421" s="20" t="str">
        <f aca="false">IF(B421="","",ROW()-3)</f>
        <v/>
      </c>
      <c r="B421" s="30"/>
      <c r="C421" s="31"/>
      <c r="D421" s="31"/>
      <c r="E421" s="31"/>
      <c r="F421" s="31"/>
      <c r="G421" s="31"/>
      <c r="H421" s="32"/>
      <c r="I421" s="32"/>
      <c r="J421" s="32"/>
      <c r="K421" s="33"/>
      <c r="L421" s="34"/>
      <c r="M421" s="34"/>
      <c r="N421" s="32"/>
      <c r="O421" s="32"/>
      <c r="P421" s="26" t="str">
        <f aca="false">IF(OR(B421="",H421="",I421="",J421=""),"",IF(F421="Long",1,IF(F421="Short",-1,0))*(I421-H421)*J421*IF(K421="",1,K421))</f>
        <v/>
      </c>
      <c r="Q421" s="26" t="str">
        <f aca="false">IF(P421="","",P421-N(L421)-N(M421))</f>
        <v/>
      </c>
      <c r="R421" s="26" t="str">
        <f aca="false">IF(OR(B421="",H421="",N421="",J421=""),"",ABS(H421-N421)*J421*IF(K421="",1,K421))</f>
        <v/>
      </c>
      <c r="S421" s="27" t="str">
        <f aca="false">IF(OR(Q421="",R421=""),"",IF(R421=0,"",Q421/R421))</f>
        <v/>
      </c>
      <c r="T421" s="20" t="str">
        <f aca="false">IF(Q421="","",IF(Q421&gt;0,"Win",IF(Q421&lt;0,"Loss","Breakeven")))</f>
        <v/>
      </c>
      <c r="U421" s="31"/>
      <c r="V421" s="31"/>
      <c r="W421" s="31"/>
      <c r="X421" s="29"/>
      <c r="Y421" s="29"/>
      <c r="Z421" s="20" t="str">
        <f aca="false">IF(B421="","",TEXT(B421,"yyyy-mm"))</f>
        <v/>
      </c>
      <c r="AA421" s="26" t="str">
        <f aca="false">IF(Q421="","",SUM($Q$4:Q421))</f>
        <v/>
      </c>
      <c r="AB421" s="26" t="str">
        <f aca="false">IF(AA421="","",MAX($AA$4:AA421))</f>
        <v/>
      </c>
      <c r="AC421" s="26" t="str">
        <f aca="false">IF(AA421="","",AA421-AB421)</f>
        <v/>
      </c>
    </row>
    <row r="422" customFormat="false" ht="16.5" hidden="false" customHeight="true" outlineLevel="0" collapsed="false">
      <c r="A422" s="20" t="str">
        <f aca="false">IF(B422="","",ROW()-3)</f>
        <v/>
      </c>
      <c r="B422" s="30"/>
      <c r="C422" s="31"/>
      <c r="D422" s="31"/>
      <c r="E422" s="31"/>
      <c r="F422" s="31"/>
      <c r="G422" s="31"/>
      <c r="H422" s="32"/>
      <c r="I422" s="32"/>
      <c r="J422" s="32"/>
      <c r="K422" s="33"/>
      <c r="L422" s="34"/>
      <c r="M422" s="34"/>
      <c r="N422" s="32"/>
      <c r="O422" s="32"/>
      <c r="P422" s="26" t="str">
        <f aca="false">IF(OR(B422="",H422="",I422="",J422=""),"",IF(F422="Long",1,IF(F422="Short",-1,0))*(I422-H422)*J422*IF(K422="",1,K422))</f>
        <v/>
      </c>
      <c r="Q422" s="26" t="str">
        <f aca="false">IF(P422="","",P422-N(L422)-N(M422))</f>
        <v/>
      </c>
      <c r="R422" s="26" t="str">
        <f aca="false">IF(OR(B422="",H422="",N422="",J422=""),"",ABS(H422-N422)*J422*IF(K422="",1,K422))</f>
        <v/>
      </c>
      <c r="S422" s="27" t="str">
        <f aca="false">IF(OR(Q422="",R422=""),"",IF(R422=0,"",Q422/R422))</f>
        <v/>
      </c>
      <c r="T422" s="20" t="str">
        <f aca="false">IF(Q422="","",IF(Q422&gt;0,"Win",IF(Q422&lt;0,"Loss","Breakeven")))</f>
        <v/>
      </c>
      <c r="U422" s="31"/>
      <c r="V422" s="31"/>
      <c r="W422" s="31"/>
      <c r="X422" s="29"/>
      <c r="Y422" s="29"/>
      <c r="Z422" s="20" t="str">
        <f aca="false">IF(B422="","",TEXT(B422,"yyyy-mm"))</f>
        <v/>
      </c>
      <c r="AA422" s="26" t="str">
        <f aca="false">IF(Q422="","",SUM($Q$4:Q422))</f>
        <v/>
      </c>
      <c r="AB422" s="26" t="str">
        <f aca="false">IF(AA422="","",MAX($AA$4:AA422))</f>
        <v/>
      </c>
      <c r="AC422" s="26" t="str">
        <f aca="false">IF(AA422="","",AA422-AB422)</f>
        <v/>
      </c>
    </row>
    <row r="423" customFormat="false" ht="16.5" hidden="false" customHeight="true" outlineLevel="0" collapsed="false">
      <c r="A423" s="20" t="str">
        <f aca="false">IF(B423="","",ROW()-3)</f>
        <v/>
      </c>
      <c r="B423" s="30"/>
      <c r="C423" s="31"/>
      <c r="D423" s="31"/>
      <c r="E423" s="31"/>
      <c r="F423" s="31"/>
      <c r="G423" s="31"/>
      <c r="H423" s="32"/>
      <c r="I423" s="32"/>
      <c r="J423" s="32"/>
      <c r="K423" s="33"/>
      <c r="L423" s="34"/>
      <c r="M423" s="34"/>
      <c r="N423" s="32"/>
      <c r="O423" s="32"/>
      <c r="P423" s="26" t="str">
        <f aca="false">IF(OR(B423="",H423="",I423="",J423=""),"",IF(F423="Long",1,IF(F423="Short",-1,0))*(I423-H423)*J423*IF(K423="",1,K423))</f>
        <v/>
      </c>
      <c r="Q423" s="26" t="str">
        <f aca="false">IF(P423="","",P423-N(L423)-N(M423))</f>
        <v/>
      </c>
      <c r="R423" s="26" t="str">
        <f aca="false">IF(OR(B423="",H423="",N423="",J423=""),"",ABS(H423-N423)*J423*IF(K423="",1,K423))</f>
        <v/>
      </c>
      <c r="S423" s="27" t="str">
        <f aca="false">IF(OR(Q423="",R423=""),"",IF(R423=0,"",Q423/R423))</f>
        <v/>
      </c>
      <c r="T423" s="20" t="str">
        <f aca="false">IF(Q423="","",IF(Q423&gt;0,"Win",IF(Q423&lt;0,"Loss","Breakeven")))</f>
        <v/>
      </c>
      <c r="U423" s="31"/>
      <c r="V423" s="31"/>
      <c r="W423" s="31"/>
      <c r="X423" s="29"/>
      <c r="Y423" s="29"/>
      <c r="Z423" s="20" t="str">
        <f aca="false">IF(B423="","",TEXT(B423,"yyyy-mm"))</f>
        <v/>
      </c>
      <c r="AA423" s="26" t="str">
        <f aca="false">IF(Q423="","",SUM($Q$4:Q423))</f>
        <v/>
      </c>
      <c r="AB423" s="26" t="str">
        <f aca="false">IF(AA423="","",MAX($AA$4:AA423))</f>
        <v/>
      </c>
      <c r="AC423" s="26" t="str">
        <f aca="false">IF(AA423="","",AA423-AB423)</f>
        <v/>
      </c>
    </row>
    <row r="424" customFormat="false" ht="16.5" hidden="false" customHeight="true" outlineLevel="0" collapsed="false">
      <c r="A424" s="20" t="str">
        <f aca="false">IF(B424="","",ROW()-3)</f>
        <v/>
      </c>
      <c r="B424" s="30"/>
      <c r="C424" s="31"/>
      <c r="D424" s="31"/>
      <c r="E424" s="31"/>
      <c r="F424" s="31"/>
      <c r="G424" s="31"/>
      <c r="H424" s="32"/>
      <c r="I424" s="32"/>
      <c r="J424" s="32"/>
      <c r="K424" s="33"/>
      <c r="L424" s="34"/>
      <c r="M424" s="34"/>
      <c r="N424" s="32"/>
      <c r="O424" s="32"/>
      <c r="P424" s="26" t="str">
        <f aca="false">IF(OR(B424="",H424="",I424="",J424=""),"",IF(F424="Long",1,IF(F424="Short",-1,0))*(I424-H424)*J424*IF(K424="",1,K424))</f>
        <v/>
      </c>
      <c r="Q424" s="26" t="str">
        <f aca="false">IF(P424="","",P424-N(L424)-N(M424))</f>
        <v/>
      </c>
      <c r="R424" s="26" t="str">
        <f aca="false">IF(OR(B424="",H424="",N424="",J424=""),"",ABS(H424-N424)*J424*IF(K424="",1,K424))</f>
        <v/>
      </c>
      <c r="S424" s="27" t="str">
        <f aca="false">IF(OR(Q424="",R424=""),"",IF(R424=0,"",Q424/R424))</f>
        <v/>
      </c>
      <c r="T424" s="20" t="str">
        <f aca="false">IF(Q424="","",IF(Q424&gt;0,"Win",IF(Q424&lt;0,"Loss","Breakeven")))</f>
        <v/>
      </c>
      <c r="U424" s="31"/>
      <c r="V424" s="31"/>
      <c r="W424" s="31"/>
      <c r="X424" s="29"/>
      <c r="Y424" s="29"/>
      <c r="Z424" s="20" t="str">
        <f aca="false">IF(B424="","",TEXT(B424,"yyyy-mm"))</f>
        <v/>
      </c>
      <c r="AA424" s="26" t="str">
        <f aca="false">IF(Q424="","",SUM($Q$4:Q424))</f>
        <v/>
      </c>
      <c r="AB424" s="26" t="str">
        <f aca="false">IF(AA424="","",MAX($AA$4:AA424))</f>
        <v/>
      </c>
      <c r="AC424" s="26" t="str">
        <f aca="false">IF(AA424="","",AA424-AB424)</f>
        <v/>
      </c>
    </row>
    <row r="425" customFormat="false" ht="16.5" hidden="false" customHeight="true" outlineLevel="0" collapsed="false">
      <c r="A425" s="20" t="str">
        <f aca="false">IF(B425="","",ROW()-3)</f>
        <v/>
      </c>
      <c r="B425" s="30"/>
      <c r="C425" s="31"/>
      <c r="D425" s="31"/>
      <c r="E425" s="31"/>
      <c r="F425" s="31"/>
      <c r="G425" s="31"/>
      <c r="H425" s="32"/>
      <c r="I425" s="32"/>
      <c r="J425" s="32"/>
      <c r="K425" s="33"/>
      <c r="L425" s="34"/>
      <c r="M425" s="34"/>
      <c r="N425" s="32"/>
      <c r="O425" s="32"/>
      <c r="P425" s="26" t="str">
        <f aca="false">IF(OR(B425="",H425="",I425="",J425=""),"",IF(F425="Long",1,IF(F425="Short",-1,0))*(I425-H425)*J425*IF(K425="",1,K425))</f>
        <v/>
      </c>
      <c r="Q425" s="26" t="str">
        <f aca="false">IF(P425="","",P425-N(L425)-N(M425))</f>
        <v/>
      </c>
      <c r="R425" s="26" t="str">
        <f aca="false">IF(OR(B425="",H425="",N425="",J425=""),"",ABS(H425-N425)*J425*IF(K425="",1,K425))</f>
        <v/>
      </c>
      <c r="S425" s="27" t="str">
        <f aca="false">IF(OR(Q425="",R425=""),"",IF(R425=0,"",Q425/R425))</f>
        <v/>
      </c>
      <c r="T425" s="20" t="str">
        <f aca="false">IF(Q425="","",IF(Q425&gt;0,"Win",IF(Q425&lt;0,"Loss","Breakeven")))</f>
        <v/>
      </c>
      <c r="U425" s="31"/>
      <c r="V425" s="31"/>
      <c r="W425" s="31"/>
      <c r="X425" s="29"/>
      <c r="Y425" s="29"/>
      <c r="Z425" s="20" t="str">
        <f aca="false">IF(B425="","",TEXT(B425,"yyyy-mm"))</f>
        <v/>
      </c>
      <c r="AA425" s="26" t="str">
        <f aca="false">IF(Q425="","",SUM($Q$4:Q425))</f>
        <v/>
      </c>
      <c r="AB425" s="26" t="str">
        <f aca="false">IF(AA425="","",MAX($AA$4:AA425))</f>
        <v/>
      </c>
      <c r="AC425" s="26" t="str">
        <f aca="false">IF(AA425="","",AA425-AB425)</f>
        <v/>
      </c>
    </row>
    <row r="426" customFormat="false" ht="16.5" hidden="false" customHeight="true" outlineLevel="0" collapsed="false">
      <c r="A426" s="20" t="str">
        <f aca="false">IF(B426="","",ROW()-3)</f>
        <v/>
      </c>
      <c r="B426" s="30"/>
      <c r="C426" s="31"/>
      <c r="D426" s="31"/>
      <c r="E426" s="31"/>
      <c r="F426" s="31"/>
      <c r="G426" s="31"/>
      <c r="H426" s="32"/>
      <c r="I426" s="32"/>
      <c r="J426" s="32"/>
      <c r="K426" s="33"/>
      <c r="L426" s="34"/>
      <c r="M426" s="34"/>
      <c r="N426" s="32"/>
      <c r="O426" s="32"/>
      <c r="P426" s="26" t="str">
        <f aca="false">IF(OR(B426="",H426="",I426="",J426=""),"",IF(F426="Long",1,IF(F426="Short",-1,0))*(I426-H426)*J426*IF(K426="",1,K426))</f>
        <v/>
      </c>
      <c r="Q426" s="26" t="str">
        <f aca="false">IF(P426="","",P426-N(L426)-N(M426))</f>
        <v/>
      </c>
      <c r="R426" s="26" t="str">
        <f aca="false">IF(OR(B426="",H426="",N426="",J426=""),"",ABS(H426-N426)*J426*IF(K426="",1,K426))</f>
        <v/>
      </c>
      <c r="S426" s="27" t="str">
        <f aca="false">IF(OR(Q426="",R426=""),"",IF(R426=0,"",Q426/R426))</f>
        <v/>
      </c>
      <c r="T426" s="20" t="str">
        <f aca="false">IF(Q426="","",IF(Q426&gt;0,"Win",IF(Q426&lt;0,"Loss","Breakeven")))</f>
        <v/>
      </c>
      <c r="U426" s="31"/>
      <c r="V426" s="31"/>
      <c r="W426" s="31"/>
      <c r="X426" s="29"/>
      <c r="Y426" s="29"/>
      <c r="Z426" s="20" t="str">
        <f aca="false">IF(B426="","",TEXT(B426,"yyyy-mm"))</f>
        <v/>
      </c>
      <c r="AA426" s="26" t="str">
        <f aca="false">IF(Q426="","",SUM($Q$4:Q426))</f>
        <v/>
      </c>
      <c r="AB426" s="26" t="str">
        <f aca="false">IF(AA426="","",MAX($AA$4:AA426))</f>
        <v/>
      </c>
      <c r="AC426" s="26" t="str">
        <f aca="false">IF(AA426="","",AA426-AB426)</f>
        <v/>
      </c>
    </row>
    <row r="427" customFormat="false" ht="16.5" hidden="false" customHeight="true" outlineLevel="0" collapsed="false">
      <c r="A427" s="20" t="str">
        <f aca="false">IF(B427="","",ROW()-3)</f>
        <v/>
      </c>
      <c r="B427" s="30"/>
      <c r="C427" s="31"/>
      <c r="D427" s="31"/>
      <c r="E427" s="31"/>
      <c r="F427" s="31"/>
      <c r="G427" s="31"/>
      <c r="H427" s="32"/>
      <c r="I427" s="32"/>
      <c r="J427" s="32"/>
      <c r="K427" s="33"/>
      <c r="L427" s="34"/>
      <c r="M427" s="34"/>
      <c r="N427" s="32"/>
      <c r="O427" s="32"/>
      <c r="P427" s="26" t="str">
        <f aca="false">IF(OR(B427="",H427="",I427="",J427=""),"",IF(F427="Long",1,IF(F427="Short",-1,0))*(I427-H427)*J427*IF(K427="",1,K427))</f>
        <v/>
      </c>
      <c r="Q427" s="26" t="str">
        <f aca="false">IF(P427="","",P427-N(L427)-N(M427))</f>
        <v/>
      </c>
      <c r="R427" s="26" t="str">
        <f aca="false">IF(OR(B427="",H427="",N427="",J427=""),"",ABS(H427-N427)*J427*IF(K427="",1,K427))</f>
        <v/>
      </c>
      <c r="S427" s="27" t="str">
        <f aca="false">IF(OR(Q427="",R427=""),"",IF(R427=0,"",Q427/R427))</f>
        <v/>
      </c>
      <c r="T427" s="20" t="str">
        <f aca="false">IF(Q427="","",IF(Q427&gt;0,"Win",IF(Q427&lt;0,"Loss","Breakeven")))</f>
        <v/>
      </c>
      <c r="U427" s="31"/>
      <c r="V427" s="31"/>
      <c r="W427" s="31"/>
      <c r="X427" s="29"/>
      <c r="Y427" s="29"/>
      <c r="Z427" s="20" t="str">
        <f aca="false">IF(B427="","",TEXT(B427,"yyyy-mm"))</f>
        <v/>
      </c>
      <c r="AA427" s="26" t="str">
        <f aca="false">IF(Q427="","",SUM($Q$4:Q427))</f>
        <v/>
      </c>
      <c r="AB427" s="26" t="str">
        <f aca="false">IF(AA427="","",MAX($AA$4:AA427))</f>
        <v/>
      </c>
      <c r="AC427" s="26" t="str">
        <f aca="false">IF(AA427="","",AA427-AB427)</f>
        <v/>
      </c>
    </row>
    <row r="428" customFormat="false" ht="16.5" hidden="false" customHeight="true" outlineLevel="0" collapsed="false">
      <c r="A428" s="20" t="str">
        <f aca="false">IF(B428="","",ROW()-3)</f>
        <v/>
      </c>
      <c r="B428" s="30"/>
      <c r="C428" s="31"/>
      <c r="D428" s="31"/>
      <c r="E428" s="31"/>
      <c r="F428" s="31"/>
      <c r="G428" s="31"/>
      <c r="H428" s="32"/>
      <c r="I428" s="32"/>
      <c r="J428" s="32"/>
      <c r="K428" s="33"/>
      <c r="L428" s="34"/>
      <c r="M428" s="34"/>
      <c r="N428" s="32"/>
      <c r="O428" s="32"/>
      <c r="P428" s="26" t="str">
        <f aca="false">IF(OR(B428="",H428="",I428="",J428=""),"",IF(F428="Long",1,IF(F428="Short",-1,0))*(I428-H428)*J428*IF(K428="",1,K428))</f>
        <v/>
      </c>
      <c r="Q428" s="26" t="str">
        <f aca="false">IF(P428="","",P428-N(L428)-N(M428))</f>
        <v/>
      </c>
      <c r="R428" s="26" t="str">
        <f aca="false">IF(OR(B428="",H428="",N428="",J428=""),"",ABS(H428-N428)*J428*IF(K428="",1,K428))</f>
        <v/>
      </c>
      <c r="S428" s="27" t="str">
        <f aca="false">IF(OR(Q428="",R428=""),"",IF(R428=0,"",Q428/R428))</f>
        <v/>
      </c>
      <c r="T428" s="20" t="str">
        <f aca="false">IF(Q428="","",IF(Q428&gt;0,"Win",IF(Q428&lt;0,"Loss","Breakeven")))</f>
        <v/>
      </c>
      <c r="U428" s="31"/>
      <c r="V428" s="31"/>
      <c r="W428" s="31"/>
      <c r="X428" s="29"/>
      <c r="Y428" s="29"/>
      <c r="Z428" s="20" t="str">
        <f aca="false">IF(B428="","",TEXT(B428,"yyyy-mm"))</f>
        <v/>
      </c>
      <c r="AA428" s="26" t="str">
        <f aca="false">IF(Q428="","",SUM($Q$4:Q428))</f>
        <v/>
      </c>
      <c r="AB428" s="26" t="str">
        <f aca="false">IF(AA428="","",MAX($AA$4:AA428))</f>
        <v/>
      </c>
      <c r="AC428" s="26" t="str">
        <f aca="false">IF(AA428="","",AA428-AB428)</f>
        <v/>
      </c>
    </row>
    <row r="429" customFormat="false" ht="16.5" hidden="false" customHeight="true" outlineLevel="0" collapsed="false">
      <c r="A429" s="20" t="str">
        <f aca="false">IF(B429="","",ROW()-3)</f>
        <v/>
      </c>
      <c r="B429" s="30"/>
      <c r="C429" s="31"/>
      <c r="D429" s="31"/>
      <c r="E429" s="31"/>
      <c r="F429" s="31"/>
      <c r="G429" s="31"/>
      <c r="H429" s="32"/>
      <c r="I429" s="32"/>
      <c r="J429" s="32"/>
      <c r="K429" s="33"/>
      <c r="L429" s="34"/>
      <c r="M429" s="34"/>
      <c r="N429" s="32"/>
      <c r="O429" s="32"/>
      <c r="P429" s="26" t="str">
        <f aca="false">IF(OR(B429="",H429="",I429="",J429=""),"",IF(F429="Long",1,IF(F429="Short",-1,0))*(I429-H429)*J429*IF(K429="",1,K429))</f>
        <v/>
      </c>
      <c r="Q429" s="26" t="str">
        <f aca="false">IF(P429="","",P429-N(L429)-N(M429))</f>
        <v/>
      </c>
      <c r="R429" s="26" t="str">
        <f aca="false">IF(OR(B429="",H429="",N429="",J429=""),"",ABS(H429-N429)*J429*IF(K429="",1,K429))</f>
        <v/>
      </c>
      <c r="S429" s="27" t="str">
        <f aca="false">IF(OR(Q429="",R429=""),"",IF(R429=0,"",Q429/R429))</f>
        <v/>
      </c>
      <c r="T429" s="20" t="str">
        <f aca="false">IF(Q429="","",IF(Q429&gt;0,"Win",IF(Q429&lt;0,"Loss","Breakeven")))</f>
        <v/>
      </c>
      <c r="U429" s="31"/>
      <c r="V429" s="31"/>
      <c r="W429" s="31"/>
      <c r="X429" s="29"/>
      <c r="Y429" s="29"/>
      <c r="Z429" s="20" t="str">
        <f aca="false">IF(B429="","",TEXT(B429,"yyyy-mm"))</f>
        <v/>
      </c>
      <c r="AA429" s="26" t="str">
        <f aca="false">IF(Q429="","",SUM($Q$4:Q429))</f>
        <v/>
      </c>
      <c r="AB429" s="26" t="str">
        <f aca="false">IF(AA429="","",MAX($AA$4:AA429))</f>
        <v/>
      </c>
      <c r="AC429" s="26" t="str">
        <f aca="false">IF(AA429="","",AA429-AB429)</f>
        <v/>
      </c>
    </row>
    <row r="430" customFormat="false" ht="16.5" hidden="false" customHeight="true" outlineLevel="0" collapsed="false">
      <c r="A430" s="20" t="str">
        <f aca="false">IF(B430="","",ROW()-3)</f>
        <v/>
      </c>
      <c r="B430" s="30"/>
      <c r="C430" s="31"/>
      <c r="D430" s="31"/>
      <c r="E430" s="31"/>
      <c r="F430" s="31"/>
      <c r="G430" s="31"/>
      <c r="H430" s="32"/>
      <c r="I430" s="32"/>
      <c r="J430" s="32"/>
      <c r="K430" s="33"/>
      <c r="L430" s="34"/>
      <c r="M430" s="34"/>
      <c r="N430" s="32"/>
      <c r="O430" s="32"/>
      <c r="P430" s="26" t="str">
        <f aca="false">IF(OR(B430="",H430="",I430="",J430=""),"",IF(F430="Long",1,IF(F430="Short",-1,0))*(I430-H430)*J430*IF(K430="",1,K430))</f>
        <v/>
      </c>
      <c r="Q430" s="26" t="str">
        <f aca="false">IF(P430="","",P430-N(L430)-N(M430))</f>
        <v/>
      </c>
      <c r="R430" s="26" t="str">
        <f aca="false">IF(OR(B430="",H430="",N430="",J430=""),"",ABS(H430-N430)*J430*IF(K430="",1,K430))</f>
        <v/>
      </c>
      <c r="S430" s="27" t="str">
        <f aca="false">IF(OR(Q430="",R430=""),"",IF(R430=0,"",Q430/R430))</f>
        <v/>
      </c>
      <c r="T430" s="20" t="str">
        <f aca="false">IF(Q430="","",IF(Q430&gt;0,"Win",IF(Q430&lt;0,"Loss","Breakeven")))</f>
        <v/>
      </c>
      <c r="U430" s="31"/>
      <c r="V430" s="31"/>
      <c r="W430" s="31"/>
      <c r="X430" s="29"/>
      <c r="Y430" s="29"/>
      <c r="Z430" s="20" t="str">
        <f aca="false">IF(B430="","",TEXT(B430,"yyyy-mm"))</f>
        <v/>
      </c>
      <c r="AA430" s="26" t="str">
        <f aca="false">IF(Q430="","",SUM($Q$4:Q430))</f>
        <v/>
      </c>
      <c r="AB430" s="26" t="str">
        <f aca="false">IF(AA430="","",MAX($AA$4:AA430))</f>
        <v/>
      </c>
      <c r="AC430" s="26" t="str">
        <f aca="false">IF(AA430="","",AA430-AB430)</f>
        <v/>
      </c>
    </row>
    <row r="431" customFormat="false" ht="16.5" hidden="false" customHeight="true" outlineLevel="0" collapsed="false">
      <c r="A431" s="20" t="str">
        <f aca="false">IF(B431="","",ROW()-3)</f>
        <v/>
      </c>
      <c r="B431" s="30"/>
      <c r="C431" s="31"/>
      <c r="D431" s="31"/>
      <c r="E431" s="31"/>
      <c r="F431" s="31"/>
      <c r="G431" s="31"/>
      <c r="H431" s="32"/>
      <c r="I431" s="32"/>
      <c r="J431" s="32"/>
      <c r="K431" s="33"/>
      <c r="L431" s="34"/>
      <c r="M431" s="34"/>
      <c r="N431" s="32"/>
      <c r="O431" s="32"/>
      <c r="P431" s="26" t="str">
        <f aca="false">IF(OR(B431="",H431="",I431="",J431=""),"",IF(F431="Long",1,IF(F431="Short",-1,0))*(I431-H431)*J431*IF(K431="",1,K431))</f>
        <v/>
      </c>
      <c r="Q431" s="26" t="str">
        <f aca="false">IF(P431="","",P431-N(L431)-N(M431))</f>
        <v/>
      </c>
      <c r="R431" s="26" t="str">
        <f aca="false">IF(OR(B431="",H431="",N431="",J431=""),"",ABS(H431-N431)*J431*IF(K431="",1,K431))</f>
        <v/>
      </c>
      <c r="S431" s="27" t="str">
        <f aca="false">IF(OR(Q431="",R431=""),"",IF(R431=0,"",Q431/R431))</f>
        <v/>
      </c>
      <c r="T431" s="20" t="str">
        <f aca="false">IF(Q431="","",IF(Q431&gt;0,"Win",IF(Q431&lt;0,"Loss","Breakeven")))</f>
        <v/>
      </c>
      <c r="U431" s="31"/>
      <c r="V431" s="31"/>
      <c r="W431" s="31"/>
      <c r="X431" s="29"/>
      <c r="Y431" s="29"/>
      <c r="Z431" s="20" t="str">
        <f aca="false">IF(B431="","",TEXT(B431,"yyyy-mm"))</f>
        <v/>
      </c>
      <c r="AA431" s="26" t="str">
        <f aca="false">IF(Q431="","",SUM($Q$4:Q431))</f>
        <v/>
      </c>
      <c r="AB431" s="26" t="str">
        <f aca="false">IF(AA431="","",MAX($AA$4:AA431))</f>
        <v/>
      </c>
      <c r="AC431" s="26" t="str">
        <f aca="false">IF(AA431="","",AA431-AB431)</f>
        <v/>
      </c>
    </row>
    <row r="432" customFormat="false" ht="16.5" hidden="false" customHeight="true" outlineLevel="0" collapsed="false">
      <c r="A432" s="20" t="str">
        <f aca="false">IF(B432="","",ROW()-3)</f>
        <v/>
      </c>
      <c r="B432" s="30"/>
      <c r="C432" s="31"/>
      <c r="D432" s="31"/>
      <c r="E432" s="31"/>
      <c r="F432" s="31"/>
      <c r="G432" s="31"/>
      <c r="H432" s="32"/>
      <c r="I432" s="32"/>
      <c r="J432" s="32"/>
      <c r="K432" s="33"/>
      <c r="L432" s="34"/>
      <c r="M432" s="34"/>
      <c r="N432" s="32"/>
      <c r="O432" s="32"/>
      <c r="P432" s="26" t="str">
        <f aca="false">IF(OR(B432="",H432="",I432="",J432=""),"",IF(F432="Long",1,IF(F432="Short",-1,0))*(I432-H432)*J432*IF(K432="",1,K432))</f>
        <v/>
      </c>
      <c r="Q432" s="26" t="str">
        <f aca="false">IF(P432="","",P432-N(L432)-N(M432))</f>
        <v/>
      </c>
      <c r="R432" s="26" t="str">
        <f aca="false">IF(OR(B432="",H432="",N432="",J432=""),"",ABS(H432-N432)*J432*IF(K432="",1,K432))</f>
        <v/>
      </c>
      <c r="S432" s="27" t="str">
        <f aca="false">IF(OR(Q432="",R432=""),"",IF(R432=0,"",Q432/R432))</f>
        <v/>
      </c>
      <c r="T432" s="20" t="str">
        <f aca="false">IF(Q432="","",IF(Q432&gt;0,"Win",IF(Q432&lt;0,"Loss","Breakeven")))</f>
        <v/>
      </c>
      <c r="U432" s="31"/>
      <c r="V432" s="31"/>
      <c r="W432" s="31"/>
      <c r="X432" s="29"/>
      <c r="Y432" s="29"/>
      <c r="Z432" s="20" t="str">
        <f aca="false">IF(B432="","",TEXT(B432,"yyyy-mm"))</f>
        <v/>
      </c>
      <c r="AA432" s="26" t="str">
        <f aca="false">IF(Q432="","",SUM($Q$4:Q432))</f>
        <v/>
      </c>
      <c r="AB432" s="26" t="str">
        <f aca="false">IF(AA432="","",MAX($AA$4:AA432))</f>
        <v/>
      </c>
      <c r="AC432" s="26" t="str">
        <f aca="false">IF(AA432="","",AA432-AB432)</f>
        <v/>
      </c>
    </row>
    <row r="433" customFormat="false" ht="16.5" hidden="false" customHeight="true" outlineLevel="0" collapsed="false">
      <c r="A433" s="20" t="str">
        <f aca="false">IF(B433="","",ROW()-3)</f>
        <v/>
      </c>
      <c r="B433" s="30"/>
      <c r="C433" s="31"/>
      <c r="D433" s="31"/>
      <c r="E433" s="31"/>
      <c r="F433" s="31"/>
      <c r="G433" s="31"/>
      <c r="H433" s="32"/>
      <c r="I433" s="32"/>
      <c r="J433" s="32"/>
      <c r="K433" s="33"/>
      <c r="L433" s="34"/>
      <c r="M433" s="34"/>
      <c r="N433" s="32"/>
      <c r="O433" s="32"/>
      <c r="P433" s="26" t="str">
        <f aca="false">IF(OR(B433="",H433="",I433="",J433=""),"",IF(F433="Long",1,IF(F433="Short",-1,0))*(I433-H433)*J433*IF(K433="",1,K433))</f>
        <v/>
      </c>
      <c r="Q433" s="26" t="str">
        <f aca="false">IF(P433="","",P433-N(L433)-N(M433))</f>
        <v/>
      </c>
      <c r="R433" s="26" t="str">
        <f aca="false">IF(OR(B433="",H433="",N433="",J433=""),"",ABS(H433-N433)*J433*IF(K433="",1,K433))</f>
        <v/>
      </c>
      <c r="S433" s="27" t="str">
        <f aca="false">IF(OR(Q433="",R433=""),"",IF(R433=0,"",Q433/R433))</f>
        <v/>
      </c>
      <c r="T433" s="20" t="str">
        <f aca="false">IF(Q433="","",IF(Q433&gt;0,"Win",IF(Q433&lt;0,"Loss","Breakeven")))</f>
        <v/>
      </c>
      <c r="U433" s="31"/>
      <c r="V433" s="31"/>
      <c r="W433" s="31"/>
      <c r="X433" s="29"/>
      <c r="Y433" s="29"/>
      <c r="Z433" s="20" t="str">
        <f aca="false">IF(B433="","",TEXT(B433,"yyyy-mm"))</f>
        <v/>
      </c>
      <c r="AA433" s="26" t="str">
        <f aca="false">IF(Q433="","",SUM($Q$4:Q433))</f>
        <v/>
      </c>
      <c r="AB433" s="26" t="str">
        <f aca="false">IF(AA433="","",MAX($AA$4:AA433))</f>
        <v/>
      </c>
      <c r="AC433" s="26" t="str">
        <f aca="false">IF(AA433="","",AA433-AB433)</f>
        <v/>
      </c>
    </row>
    <row r="434" customFormat="false" ht="16.5" hidden="false" customHeight="true" outlineLevel="0" collapsed="false">
      <c r="A434" s="20" t="str">
        <f aca="false">IF(B434="","",ROW()-3)</f>
        <v/>
      </c>
      <c r="B434" s="30"/>
      <c r="C434" s="31"/>
      <c r="D434" s="31"/>
      <c r="E434" s="31"/>
      <c r="F434" s="31"/>
      <c r="G434" s="31"/>
      <c r="H434" s="32"/>
      <c r="I434" s="32"/>
      <c r="J434" s="32"/>
      <c r="K434" s="33"/>
      <c r="L434" s="34"/>
      <c r="M434" s="34"/>
      <c r="N434" s="32"/>
      <c r="O434" s="32"/>
      <c r="P434" s="26" t="str">
        <f aca="false">IF(OR(B434="",H434="",I434="",J434=""),"",IF(F434="Long",1,IF(F434="Short",-1,0))*(I434-H434)*J434*IF(K434="",1,K434))</f>
        <v/>
      </c>
      <c r="Q434" s="26" t="str">
        <f aca="false">IF(P434="","",P434-N(L434)-N(M434))</f>
        <v/>
      </c>
      <c r="R434" s="26" t="str">
        <f aca="false">IF(OR(B434="",H434="",N434="",J434=""),"",ABS(H434-N434)*J434*IF(K434="",1,K434))</f>
        <v/>
      </c>
      <c r="S434" s="27" t="str">
        <f aca="false">IF(OR(Q434="",R434=""),"",IF(R434=0,"",Q434/R434))</f>
        <v/>
      </c>
      <c r="T434" s="20" t="str">
        <f aca="false">IF(Q434="","",IF(Q434&gt;0,"Win",IF(Q434&lt;0,"Loss","Breakeven")))</f>
        <v/>
      </c>
      <c r="U434" s="31"/>
      <c r="V434" s="31"/>
      <c r="W434" s="31"/>
      <c r="X434" s="29"/>
      <c r="Y434" s="29"/>
      <c r="Z434" s="20" t="str">
        <f aca="false">IF(B434="","",TEXT(B434,"yyyy-mm"))</f>
        <v/>
      </c>
      <c r="AA434" s="26" t="str">
        <f aca="false">IF(Q434="","",SUM($Q$4:Q434))</f>
        <v/>
      </c>
      <c r="AB434" s="26" t="str">
        <f aca="false">IF(AA434="","",MAX($AA$4:AA434))</f>
        <v/>
      </c>
      <c r="AC434" s="26" t="str">
        <f aca="false">IF(AA434="","",AA434-AB434)</f>
        <v/>
      </c>
    </row>
    <row r="435" customFormat="false" ht="16.5" hidden="false" customHeight="true" outlineLevel="0" collapsed="false">
      <c r="A435" s="20" t="str">
        <f aca="false">IF(B435="","",ROW()-3)</f>
        <v/>
      </c>
      <c r="B435" s="30"/>
      <c r="C435" s="31"/>
      <c r="D435" s="31"/>
      <c r="E435" s="31"/>
      <c r="F435" s="31"/>
      <c r="G435" s="31"/>
      <c r="H435" s="32"/>
      <c r="I435" s="32"/>
      <c r="J435" s="32"/>
      <c r="K435" s="33"/>
      <c r="L435" s="34"/>
      <c r="M435" s="34"/>
      <c r="N435" s="32"/>
      <c r="O435" s="32"/>
      <c r="P435" s="26" t="str">
        <f aca="false">IF(OR(B435="",H435="",I435="",J435=""),"",IF(F435="Long",1,IF(F435="Short",-1,0))*(I435-H435)*J435*IF(K435="",1,K435))</f>
        <v/>
      </c>
      <c r="Q435" s="26" t="str">
        <f aca="false">IF(P435="","",P435-N(L435)-N(M435))</f>
        <v/>
      </c>
      <c r="R435" s="26" t="str">
        <f aca="false">IF(OR(B435="",H435="",N435="",J435=""),"",ABS(H435-N435)*J435*IF(K435="",1,K435))</f>
        <v/>
      </c>
      <c r="S435" s="27" t="str">
        <f aca="false">IF(OR(Q435="",R435=""),"",IF(R435=0,"",Q435/R435))</f>
        <v/>
      </c>
      <c r="T435" s="20" t="str">
        <f aca="false">IF(Q435="","",IF(Q435&gt;0,"Win",IF(Q435&lt;0,"Loss","Breakeven")))</f>
        <v/>
      </c>
      <c r="U435" s="31"/>
      <c r="V435" s="31"/>
      <c r="W435" s="31"/>
      <c r="X435" s="29"/>
      <c r="Y435" s="29"/>
      <c r="Z435" s="20" t="str">
        <f aca="false">IF(B435="","",TEXT(B435,"yyyy-mm"))</f>
        <v/>
      </c>
      <c r="AA435" s="26" t="str">
        <f aca="false">IF(Q435="","",SUM($Q$4:Q435))</f>
        <v/>
      </c>
      <c r="AB435" s="26" t="str">
        <f aca="false">IF(AA435="","",MAX($AA$4:AA435))</f>
        <v/>
      </c>
      <c r="AC435" s="26" t="str">
        <f aca="false">IF(AA435="","",AA435-AB435)</f>
        <v/>
      </c>
    </row>
    <row r="436" customFormat="false" ht="16.5" hidden="false" customHeight="true" outlineLevel="0" collapsed="false">
      <c r="A436" s="20" t="str">
        <f aca="false">IF(B436="","",ROW()-3)</f>
        <v/>
      </c>
      <c r="B436" s="30"/>
      <c r="C436" s="31"/>
      <c r="D436" s="31"/>
      <c r="E436" s="31"/>
      <c r="F436" s="31"/>
      <c r="G436" s="31"/>
      <c r="H436" s="32"/>
      <c r="I436" s="32"/>
      <c r="J436" s="32"/>
      <c r="K436" s="33"/>
      <c r="L436" s="34"/>
      <c r="M436" s="34"/>
      <c r="N436" s="32"/>
      <c r="O436" s="32"/>
      <c r="P436" s="26" t="str">
        <f aca="false">IF(OR(B436="",H436="",I436="",J436=""),"",IF(F436="Long",1,IF(F436="Short",-1,0))*(I436-H436)*J436*IF(K436="",1,K436))</f>
        <v/>
      </c>
      <c r="Q436" s="26" t="str">
        <f aca="false">IF(P436="","",P436-N(L436)-N(M436))</f>
        <v/>
      </c>
      <c r="R436" s="26" t="str">
        <f aca="false">IF(OR(B436="",H436="",N436="",J436=""),"",ABS(H436-N436)*J436*IF(K436="",1,K436))</f>
        <v/>
      </c>
      <c r="S436" s="27" t="str">
        <f aca="false">IF(OR(Q436="",R436=""),"",IF(R436=0,"",Q436/R436))</f>
        <v/>
      </c>
      <c r="T436" s="20" t="str">
        <f aca="false">IF(Q436="","",IF(Q436&gt;0,"Win",IF(Q436&lt;0,"Loss","Breakeven")))</f>
        <v/>
      </c>
      <c r="U436" s="31"/>
      <c r="V436" s="31"/>
      <c r="W436" s="31"/>
      <c r="X436" s="29"/>
      <c r="Y436" s="29"/>
      <c r="Z436" s="20" t="str">
        <f aca="false">IF(B436="","",TEXT(B436,"yyyy-mm"))</f>
        <v/>
      </c>
      <c r="AA436" s="26" t="str">
        <f aca="false">IF(Q436="","",SUM($Q$4:Q436))</f>
        <v/>
      </c>
      <c r="AB436" s="26" t="str">
        <f aca="false">IF(AA436="","",MAX($AA$4:AA436))</f>
        <v/>
      </c>
      <c r="AC436" s="26" t="str">
        <f aca="false">IF(AA436="","",AA436-AB436)</f>
        <v/>
      </c>
    </row>
    <row r="437" customFormat="false" ht="16.5" hidden="false" customHeight="true" outlineLevel="0" collapsed="false">
      <c r="A437" s="20" t="str">
        <f aca="false">IF(B437="","",ROW()-3)</f>
        <v/>
      </c>
      <c r="B437" s="30"/>
      <c r="C437" s="31"/>
      <c r="D437" s="31"/>
      <c r="E437" s="31"/>
      <c r="F437" s="31"/>
      <c r="G437" s="31"/>
      <c r="H437" s="32"/>
      <c r="I437" s="32"/>
      <c r="J437" s="32"/>
      <c r="K437" s="33"/>
      <c r="L437" s="34"/>
      <c r="M437" s="34"/>
      <c r="N437" s="32"/>
      <c r="O437" s="32"/>
      <c r="P437" s="26" t="str">
        <f aca="false">IF(OR(B437="",H437="",I437="",J437=""),"",IF(F437="Long",1,IF(F437="Short",-1,0))*(I437-H437)*J437*IF(K437="",1,K437))</f>
        <v/>
      </c>
      <c r="Q437" s="26" t="str">
        <f aca="false">IF(P437="","",P437-N(L437)-N(M437))</f>
        <v/>
      </c>
      <c r="R437" s="26" t="str">
        <f aca="false">IF(OR(B437="",H437="",N437="",J437=""),"",ABS(H437-N437)*J437*IF(K437="",1,K437))</f>
        <v/>
      </c>
      <c r="S437" s="27" t="str">
        <f aca="false">IF(OR(Q437="",R437=""),"",IF(R437=0,"",Q437/R437))</f>
        <v/>
      </c>
      <c r="T437" s="20" t="str">
        <f aca="false">IF(Q437="","",IF(Q437&gt;0,"Win",IF(Q437&lt;0,"Loss","Breakeven")))</f>
        <v/>
      </c>
      <c r="U437" s="31"/>
      <c r="V437" s="31"/>
      <c r="W437" s="31"/>
      <c r="X437" s="29"/>
      <c r="Y437" s="29"/>
      <c r="Z437" s="20" t="str">
        <f aca="false">IF(B437="","",TEXT(B437,"yyyy-mm"))</f>
        <v/>
      </c>
      <c r="AA437" s="26" t="str">
        <f aca="false">IF(Q437="","",SUM($Q$4:Q437))</f>
        <v/>
      </c>
      <c r="AB437" s="26" t="str">
        <f aca="false">IF(AA437="","",MAX($AA$4:AA437))</f>
        <v/>
      </c>
      <c r="AC437" s="26" t="str">
        <f aca="false">IF(AA437="","",AA437-AB437)</f>
        <v/>
      </c>
    </row>
    <row r="438" customFormat="false" ht="16.5" hidden="false" customHeight="true" outlineLevel="0" collapsed="false">
      <c r="A438" s="20" t="str">
        <f aca="false">IF(B438="","",ROW()-3)</f>
        <v/>
      </c>
      <c r="B438" s="30"/>
      <c r="C438" s="31"/>
      <c r="D438" s="31"/>
      <c r="E438" s="31"/>
      <c r="F438" s="31"/>
      <c r="G438" s="31"/>
      <c r="H438" s="32"/>
      <c r="I438" s="32"/>
      <c r="J438" s="32"/>
      <c r="K438" s="33"/>
      <c r="L438" s="34"/>
      <c r="M438" s="34"/>
      <c r="N438" s="32"/>
      <c r="O438" s="32"/>
      <c r="P438" s="26" t="str">
        <f aca="false">IF(OR(B438="",H438="",I438="",J438=""),"",IF(F438="Long",1,IF(F438="Short",-1,0))*(I438-H438)*J438*IF(K438="",1,K438))</f>
        <v/>
      </c>
      <c r="Q438" s="26" t="str">
        <f aca="false">IF(P438="","",P438-N(L438)-N(M438))</f>
        <v/>
      </c>
      <c r="R438" s="26" t="str">
        <f aca="false">IF(OR(B438="",H438="",N438="",J438=""),"",ABS(H438-N438)*J438*IF(K438="",1,K438))</f>
        <v/>
      </c>
      <c r="S438" s="27" t="str">
        <f aca="false">IF(OR(Q438="",R438=""),"",IF(R438=0,"",Q438/R438))</f>
        <v/>
      </c>
      <c r="T438" s="20" t="str">
        <f aca="false">IF(Q438="","",IF(Q438&gt;0,"Win",IF(Q438&lt;0,"Loss","Breakeven")))</f>
        <v/>
      </c>
      <c r="U438" s="31"/>
      <c r="V438" s="31"/>
      <c r="W438" s="31"/>
      <c r="X438" s="29"/>
      <c r="Y438" s="29"/>
      <c r="Z438" s="20" t="str">
        <f aca="false">IF(B438="","",TEXT(B438,"yyyy-mm"))</f>
        <v/>
      </c>
      <c r="AA438" s="26" t="str">
        <f aca="false">IF(Q438="","",SUM($Q$4:Q438))</f>
        <v/>
      </c>
      <c r="AB438" s="26" t="str">
        <f aca="false">IF(AA438="","",MAX($AA$4:AA438))</f>
        <v/>
      </c>
      <c r="AC438" s="26" t="str">
        <f aca="false">IF(AA438="","",AA438-AB438)</f>
        <v/>
      </c>
    </row>
    <row r="439" customFormat="false" ht="16.5" hidden="false" customHeight="true" outlineLevel="0" collapsed="false">
      <c r="A439" s="20" t="str">
        <f aca="false">IF(B439="","",ROW()-3)</f>
        <v/>
      </c>
      <c r="B439" s="30"/>
      <c r="C439" s="31"/>
      <c r="D439" s="31"/>
      <c r="E439" s="31"/>
      <c r="F439" s="31"/>
      <c r="G439" s="31"/>
      <c r="H439" s="32"/>
      <c r="I439" s="32"/>
      <c r="J439" s="32"/>
      <c r="K439" s="33"/>
      <c r="L439" s="34"/>
      <c r="M439" s="34"/>
      <c r="N439" s="32"/>
      <c r="O439" s="32"/>
      <c r="P439" s="26" t="str">
        <f aca="false">IF(OR(B439="",H439="",I439="",J439=""),"",IF(F439="Long",1,IF(F439="Short",-1,0))*(I439-H439)*J439*IF(K439="",1,K439))</f>
        <v/>
      </c>
      <c r="Q439" s="26" t="str">
        <f aca="false">IF(P439="","",P439-N(L439)-N(M439))</f>
        <v/>
      </c>
      <c r="R439" s="26" t="str">
        <f aca="false">IF(OR(B439="",H439="",N439="",J439=""),"",ABS(H439-N439)*J439*IF(K439="",1,K439))</f>
        <v/>
      </c>
      <c r="S439" s="27" t="str">
        <f aca="false">IF(OR(Q439="",R439=""),"",IF(R439=0,"",Q439/R439))</f>
        <v/>
      </c>
      <c r="T439" s="20" t="str">
        <f aca="false">IF(Q439="","",IF(Q439&gt;0,"Win",IF(Q439&lt;0,"Loss","Breakeven")))</f>
        <v/>
      </c>
      <c r="U439" s="31"/>
      <c r="V439" s="31"/>
      <c r="W439" s="31"/>
      <c r="X439" s="29"/>
      <c r="Y439" s="29"/>
      <c r="Z439" s="20" t="str">
        <f aca="false">IF(B439="","",TEXT(B439,"yyyy-mm"))</f>
        <v/>
      </c>
      <c r="AA439" s="26" t="str">
        <f aca="false">IF(Q439="","",SUM($Q$4:Q439))</f>
        <v/>
      </c>
      <c r="AB439" s="26" t="str">
        <f aca="false">IF(AA439="","",MAX($AA$4:AA439))</f>
        <v/>
      </c>
      <c r="AC439" s="26" t="str">
        <f aca="false">IF(AA439="","",AA439-AB439)</f>
        <v/>
      </c>
    </row>
    <row r="440" customFormat="false" ht="16.5" hidden="false" customHeight="true" outlineLevel="0" collapsed="false">
      <c r="A440" s="20" t="str">
        <f aca="false">IF(B440="","",ROW()-3)</f>
        <v/>
      </c>
      <c r="B440" s="30"/>
      <c r="C440" s="31"/>
      <c r="D440" s="31"/>
      <c r="E440" s="31"/>
      <c r="F440" s="31"/>
      <c r="G440" s="31"/>
      <c r="H440" s="32"/>
      <c r="I440" s="32"/>
      <c r="J440" s="32"/>
      <c r="K440" s="33"/>
      <c r="L440" s="34"/>
      <c r="M440" s="34"/>
      <c r="N440" s="32"/>
      <c r="O440" s="32"/>
      <c r="P440" s="26" t="str">
        <f aca="false">IF(OR(B440="",H440="",I440="",J440=""),"",IF(F440="Long",1,IF(F440="Short",-1,0))*(I440-H440)*J440*IF(K440="",1,K440))</f>
        <v/>
      </c>
      <c r="Q440" s="26" t="str">
        <f aca="false">IF(P440="","",P440-N(L440)-N(M440))</f>
        <v/>
      </c>
      <c r="R440" s="26" t="str">
        <f aca="false">IF(OR(B440="",H440="",N440="",J440=""),"",ABS(H440-N440)*J440*IF(K440="",1,K440))</f>
        <v/>
      </c>
      <c r="S440" s="27" t="str">
        <f aca="false">IF(OR(Q440="",R440=""),"",IF(R440=0,"",Q440/R440))</f>
        <v/>
      </c>
      <c r="T440" s="20" t="str">
        <f aca="false">IF(Q440="","",IF(Q440&gt;0,"Win",IF(Q440&lt;0,"Loss","Breakeven")))</f>
        <v/>
      </c>
      <c r="U440" s="31"/>
      <c r="V440" s="31"/>
      <c r="W440" s="31"/>
      <c r="X440" s="29"/>
      <c r="Y440" s="29"/>
      <c r="Z440" s="20" t="str">
        <f aca="false">IF(B440="","",TEXT(B440,"yyyy-mm"))</f>
        <v/>
      </c>
      <c r="AA440" s="26" t="str">
        <f aca="false">IF(Q440="","",SUM($Q$4:Q440))</f>
        <v/>
      </c>
      <c r="AB440" s="26" t="str">
        <f aca="false">IF(AA440="","",MAX($AA$4:AA440))</f>
        <v/>
      </c>
      <c r="AC440" s="26" t="str">
        <f aca="false">IF(AA440="","",AA440-AB440)</f>
        <v/>
      </c>
    </row>
    <row r="441" customFormat="false" ht="16.5" hidden="false" customHeight="true" outlineLevel="0" collapsed="false">
      <c r="A441" s="20" t="str">
        <f aca="false">IF(B441="","",ROW()-3)</f>
        <v/>
      </c>
      <c r="B441" s="30"/>
      <c r="C441" s="31"/>
      <c r="D441" s="31"/>
      <c r="E441" s="31"/>
      <c r="F441" s="31"/>
      <c r="G441" s="31"/>
      <c r="H441" s="32"/>
      <c r="I441" s="32"/>
      <c r="J441" s="32"/>
      <c r="K441" s="33"/>
      <c r="L441" s="34"/>
      <c r="M441" s="34"/>
      <c r="N441" s="32"/>
      <c r="O441" s="32"/>
      <c r="P441" s="26" t="str">
        <f aca="false">IF(OR(B441="",H441="",I441="",J441=""),"",IF(F441="Long",1,IF(F441="Short",-1,0))*(I441-H441)*J441*IF(K441="",1,K441))</f>
        <v/>
      </c>
      <c r="Q441" s="26" t="str">
        <f aca="false">IF(P441="","",P441-N(L441)-N(M441))</f>
        <v/>
      </c>
      <c r="R441" s="26" t="str">
        <f aca="false">IF(OR(B441="",H441="",N441="",J441=""),"",ABS(H441-N441)*J441*IF(K441="",1,K441))</f>
        <v/>
      </c>
      <c r="S441" s="27" t="str">
        <f aca="false">IF(OR(Q441="",R441=""),"",IF(R441=0,"",Q441/R441))</f>
        <v/>
      </c>
      <c r="T441" s="20" t="str">
        <f aca="false">IF(Q441="","",IF(Q441&gt;0,"Win",IF(Q441&lt;0,"Loss","Breakeven")))</f>
        <v/>
      </c>
      <c r="U441" s="31"/>
      <c r="V441" s="31"/>
      <c r="W441" s="31"/>
      <c r="X441" s="29"/>
      <c r="Y441" s="29"/>
      <c r="Z441" s="20" t="str">
        <f aca="false">IF(B441="","",TEXT(B441,"yyyy-mm"))</f>
        <v/>
      </c>
      <c r="AA441" s="26" t="str">
        <f aca="false">IF(Q441="","",SUM($Q$4:Q441))</f>
        <v/>
      </c>
      <c r="AB441" s="26" t="str">
        <f aca="false">IF(AA441="","",MAX($AA$4:AA441))</f>
        <v/>
      </c>
      <c r="AC441" s="26" t="str">
        <f aca="false">IF(AA441="","",AA441-AB441)</f>
        <v/>
      </c>
    </row>
    <row r="442" customFormat="false" ht="16.5" hidden="false" customHeight="true" outlineLevel="0" collapsed="false">
      <c r="A442" s="20" t="str">
        <f aca="false">IF(B442="","",ROW()-3)</f>
        <v/>
      </c>
      <c r="B442" s="30"/>
      <c r="C442" s="31"/>
      <c r="D442" s="31"/>
      <c r="E442" s="31"/>
      <c r="F442" s="31"/>
      <c r="G442" s="31"/>
      <c r="H442" s="32"/>
      <c r="I442" s="32"/>
      <c r="J442" s="32"/>
      <c r="K442" s="33"/>
      <c r="L442" s="34"/>
      <c r="M442" s="34"/>
      <c r="N442" s="32"/>
      <c r="O442" s="32"/>
      <c r="P442" s="26" t="str">
        <f aca="false">IF(OR(B442="",H442="",I442="",J442=""),"",IF(F442="Long",1,IF(F442="Short",-1,0))*(I442-H442)*J442*IF(K442="",1,K442))</f>
        <v/>
      </c>
      <c r="Q442" s="26" t="str">
        <f aca="false">IF(P442="","",P442-N(L442)-N(M442))</f>
        <v/>
      </c>
      <c r="R442" s="26" t="str">
        <f aca="false">IF(OR(B442="",H442="",N442="",J442=""),"",ABS(H442-N442)*J442*IF(K442="",1,K442))</f>
        <v/>
      </c>
      <c r="S442" s="27" t="str">
        <f aca="false">IF(OR(Q442="",R442=""),"",IF(R442=0,"",Q442/R442))</f>
        <v/>
      </c>
      <c r="T442" s="20" t="str">
        <f aca="false">IF(Q442="","",IF(Q442&gt;0,"Win",IF(Q442&lt;0,"Loss","Breakeven")))</f>
        <v/>
      </c>
      <c r="U442" s="31"/>
      <c r="V442" s="31"/>
      <c r="W442" s="31"/>
      <c r="X442" s="29"/>
      <c r="Y442" s="29"/>
      <c r="Z442" s="20" t="str">
        <f aca="false">IF(B442="","",TEXT(B442,"yyyy-mm"))</f>
        <v/>
      </c>
      <c r="AA442" s="26" t="str">
        <f aca="false">IF(Q442="","",SUM($Q$4:Q442))</f>
        <v/>
      </c>
      <c r="AB442" s="26" t="str">
        <f aca="false">IF(AA442="","",MAX($AA$4:AA442))</f>
        <v/>
      </c>
      <c r="AC442" s="26" t="str">
        <f aca="false">IF(AA442="","",AA442-AB442)</f>
        <v/>
      </c>
    </row>
    <row r="443" customFormat="false" ht="16.5" hidden="false" customHeight="true" outlineLevel="0" collapsed="false">
      <c r="A443" s="20" t="str">
        <f aca="false">IF(B443="","",ROW()-3)</f>
        <v/>
      </c>
      <c r="B443" s="30"/>
      <c r="C443" s="31"/>
      <c r="D443" s="31"/>
      <c r="E443" s="31"/>
      <c r="F443" s="31"/>
      <c r="G443" s="31"/>
      <c r="H443" s="32"/>
      <c r="I443" s="32"/>
      <c r="J443" s="32"/>
      <c r="K443" s="33"/>
      <c r="L443" s="34"/>
      <c r="M443" s="34"/>
      <c r="N443" s="32"/>
      <c r="O443" s="32"/>
      <c r="P443" s="26" t="str">
        <f aca="false">IF(OR(B443="",H443="",I443="",J443=""),"",IF(F443="Long",1,IF(F443="Short",-1,0))*(I443-H443)*J443*IF(K443="",1,K443))</f>
        <v/>
      </c>
      <c r="Q443" s="26" t="str">
        <f aca="false">IF(P443="","",P443-N(L443)-N(M443))</f>
        <v/>
      </c>
      <c r="R443" s="26" t="str">
        <f aca="false">IF(OR(B443="",H443="",N443="",J443=""),"",ABS(H443-N443)*J443*IF(K443="",1,K443))</f>
        <v/>
      </c>
      <c r="S443" s="27" t="str">
        <f aca="false">IF(OR(Q443="",R443=""),"",IF(R443=0,"",Q443/R443))</f>
        <v/>
      </c>
      <c r="T443" s="20" t="str">
        <f aca="false">IF(Q443="","",IF(Q443&gt;0,"Win",IF(Q443&lt;0,"Loss","Breakeven")))</f>
        <v/>
      </c>
      <c r="U443" s="31"/>
      <c r="V443" s="31"/>
      <c r="W443" s="31"/>
      <c r="X443" s="29"/>
      <c r="Y443" s="29"/>
      <c r="Z443" s="20" t="str">
        <f aca="false">IF(B443="","",TEXT(B443,"yyyy-mm"))</f>
        <v/>
      </c>
      <c r="AA443" s="26" t="str">
        <f aca="false">IF(Q443="","",SUM($Q$4:Q443))</f>
        <v/>
      </c>
      <c r="AB443" s="26" t="str">
        <f aca="false">IF(AA443="","",MAX($AA$4:AA443))</f>
        <v/>
      </c>
      <c r="AC443" s="26" t="str">
        <f aca="false">IF(AA443="","",AA443-AB443)</f>
        <v/>
      </c>
    </row>
    <row r="444" customFormat="false" ht="16.5" hidden="false" customHeight="true" outlineLevel="0" collapsed="false">
      <c r="A444" s="20" t="str">
        <f aca="false">IF(B444="","",ROW()-3)</f>
        <v/>
      </c>
      <c r="B444" s="30"/>
      <c r="C444" s="31"/>
      <c r="D444" s="31"/>
      <c r="E444" s="31"/>
      <c r="F444" s="31"/>
      <c r="G444" s="31"/>
      <c r="H444" s="32"/>
      <c r="I444" s="32"/>
      <c r="J444" s="32"/>
      <c r="K444" s="33"/>
      <c r="L444" s="34"/>
      <c r="M444" s="34"/>
      <c r="N444" s="32"/>
      <c r="O444" s="32"/>
      <c r="P444" s="26" t="str">
        <f aca="false">IF(OR(B444="",H444="",I444="",J444=""),"",IF(F444="Long",1,IF(F444="Short",-1,0))*(I444-H444)*J444*IF(K444="",1,K444))</f>
        <v/>
      </c>
      <c r="Q444" s="26" t="str">
        <f aca="false">IF(P444="","",P444-N(L444)-N(M444))</f>
        <v/>
      </c>
      <c r="R444" s="26" t="str">
        <f aca="false">IF(OR(B444="",H444="",N444="",J444=""),"",ABS(H444-N444)*J444*IF(K444="",1,K444))</f>
        <v/>
      </c>
      <c r="S444" s="27" t="str">
        <f aca="false">IF(OR(Q444="",R444=""),"",IF(R444=0,"",Q444/R444))</f>
        <v/>
      </c>
      <c r="T444" s="20" t="str">
        <f aca="false">IF(Q444="","",IF(Q444&gt;0,"Win",IF(Q444&lt;0,"Loss","Breakeven")))</f>
        <v/>
      </c>
      <c r="U444" s="31"/>
      <c r="V444" s="31"/>
      <c r="W444" s="31"/>
      <c r="X444" s="29"/>
      <c r="Y444" s="29"/>
      <c r="Z444" s="20" t="str">
        <f aca="false">IF(B444="","",TEXT(B444,"yyyy-mm"))</f>
        <v/>
      </c>
      <c r="AA444" s="26" t="str">
        <f aca="false">IF(Q444="","",SUM($Q$4:Q444))</f>
        <v/>
      </c>
      <c r="AB444" s="26" t="str">
        <f aca="false">IF(AA444="","",MAX($AA$4:AA444))</f>
        <v/>
      </c>
      <c r="AC444" s="26" t="str">
        <f aca="false">IF(AA444="","",AA444-AB444)</f>
        <v/>
      </c>
    </row>
    <row r="445" customFormat="false" ht="16.5" hidden="false" customHeight="true" outlineLevel="0" collapsed="false">
      <c r="A445" s="20" t="str">
        <f aca="false">IF(B445="","",ROW()-3)</f>
        <v/>
      </c>
      <c r="B445" s="30"/>
      <c r="C445" s="31"/>
      <c r="D445" s="31"/>
      <c r="E445" s="31"/>
      <c r="F445" s="31"/>
      <c r="G445" s="31"/>
      <c r="H445" s="32"/>
      <c r="I445" s="32"/>
      <c r="J445" s="32"/>
      <c r="K445" s="33"/>
      <c r="L445" s="34"/>
      <c r="M445" s="34"/>
      <c r="N445" s="32"/>
      <c r="O445" s="32"/>
      <c r="P445" s="26" t="str">
        <f aca="false">IF(OR(B445="",H445="",I445="",J445=""),"",IF(F445="Long",1,IF(F445="Short",-1,0))*(I445-H445)*J445*IF(K445="",1,K445))</f>
        <v/>
      </c>
      <c r="Q445" s="26" t="str">
        <f aca="false">IF(P445="","",P445-N(L445)-N(M445))</f>
        <v/>
      </c>
      <c r="R445" s="26" t="str">
        <f aca="false">IF(OR(B445="",H445="",N445="",J445=""),"",ABS(H445-N445)*J445*IF(K445="",1,K445))</f>
        <v/>
      </c>
      <c r="S445" s="27" t="str">
        <f aca="false">IF(OR(Q445="",R445=""),"",IF(R445=0,"",Q445/R445))</f>
        <v/>
      </c>
      <c r="T445" s="20" t="str">
        <f aca="false">IF(Q445="","",IF(Q445&gt;0,"Win",IF(Q445&lt;0,"Loss","Breakeven")))</f>
        <v/>
      </c>
      <c r="U445" s="31"/>
      <c r="V445" s="31"/>
      <c r="W445" s="31"/>
      <c r="X445" s="29"/>
      <c r="Y445" s="29"/>
      <c r="Z445" s="20" t="str">
        <f aca="false">IF(B445="","",TEXT(B445,"yyyy-mm"))</f>
        <v/>
      </c>
      <c r="AA445" s="26" t="str">
        <f aca="false">IF(Q445="","",SUM($Q$4:Q445))</f>
        <v/>
      </c>
      <c r="AB445" s="26" t="str">
        <f aca="false">IF(AA445="","",MAX($AA$4:AA445))</f>
        <v/>
      </c>
      <c r="AC445" s="26" t="str">
        <f aca="false">IF(AA445="","",AA445-AB445)</f>
        <v/>
      </c>
    </row>
    <row r="446" customFormat="false" ht="16.5" hidden="false" customHeight="true" outlineLevel="0" collapsed="false">
      <c r="A446" s="20" t="str">
        <f aca="false">IF(B446="","",ROW()-3)</f>
        <v/>
      </c>
      <c r="B446" s="30"/>
      <c r="C446" s="31"/>
      <c r="D446" s="31"/>
      <c r="E446" s="31"/>
      <c r="F446" s="31"/>
      <c r="G446" s="31"/>
      <c r="H446" s="32"/>
      <c r="I446" s="32"/>
      <c r="J446" s="32"/>
      <c r="K446" s="33"/>
      <c r="L446" s="34"/>
      <c r="M446" s="34"/>
      <c r="N446" s="32"/>
      <c r="O446" s="32"/>
      <c r="P446" s="26" t="str">
        <f aca="false">IF(OR(B446="",H446="",I446="",J446=""),"",IF(F446="Long",1,IF(F446="Short",-1,0))*(I446-H446)*J446*IF(K446="",1,K446))</f>
        <v/>
      </c>
      <c r="Q446" s="26" t="str">
        <f aca="false">IF(P446="","",P446-N(L446)-N(M446))</f>
        <v/>
      </c>
      <c r="R446" s="26" t="str">
        <f aca="false">IF(OR(B446="",H446="",N446="",J446=""),"",ABS(H446-N446)*J446*IF(K446="",1,K446))</f>
        <v/>
      </c>
      <c r="S446" s="27" t="str">
        <f aca="false">IF(OR(Q446="",R446=""),"",IF(R446=0,"",Q446/R446))</f>
        <v/>
      </c>
      <c r="T446" s="20" t="str">
        <f aca="false">IF(Q446="","",IF(Q446&gt;0,"Win",IF(Q446&lt;0,"Loss","Breakeven")))</f>
        <v/>
      </c>
      <c r="U446" s="31"/>
      <c r="V446" s="31"/>
      <c r="W446" s="31"/>
      <c r="X446" s="29"/>
      <c r="Y446" s="29"/>
      <c r="Z446" s="20" t="str">
        <f aca="false">IF(B446="","",TEXT(B446,"yyyy-mm"))</f>
        <v/>
      </c>
      <c r="AA446" s="26" t="str">
        <f aca="false">IF(Q446="","",SUM($Q$4:Q446))</f>
        <v/>
      </c>
      <c r="AB446" s="26" t="str">
        <f aca="false">IF(AA446="","",MAX($AA$4:AA446))</f>
        <v/>
      </c>
      <c r="AC446" s="26" t="str">
        <f aca="false">IF(AA446="","",AA446-AB446)</f>
        <v/>
      </c>
    </row>
    <row r="447" customFormat="false" ht="16.5" hidden="false" customHeight="true" outlineLevel="0" collapsed="false">
      <c r="A447" s="20" t="str">
        <f aca="false">IF(B447="","",ROW()-3)</f>
        <v/>
      </c>
      <c r="B447" s="30"/>
      <c r="C447" s="31"/>
      <c r="D447" s="31"/>
      <c r="E447" s="31"/>
      <c r="F447" s="31"/>
      <c r="G447" s="31"/>
      <c r="H447" s="32"/>
      <c r="I447" s="32"/>
      <c r="J447" s="32"/>
      <c r="K447" s="33"/>
      <c r="L447" s="34"/>
      <c r="M447" s="34"/>
      <c r="N447" s="32"/>
      <c r="O447" s="32"/>
      <c r="P447" s="26" t="str">
        <f aca="false">IF(OR(B447="",H447="",I447="",J447=""),"",IF(F447="Long",1,IF(F447="Short",-1,0))*(I447-H447)*J447*IF(K447="",1,K447))</f>
        <v/>
      </c>
      <c r="Q447" s="26" t="str">
        <f aca="false">IF(P447="","",P447-N(L447)-N(M447))</f>
        <v/>
      </c>
      <c r="R447" s="26" t="str">
        <f aca="false">IF(OR(B447="",H447="",N447="",J447=""),"",ABS(H447-N447)*J447*IF(K447="",1,K447))</f>
        <v/>
      </c>
      <c r="S447" s="27" t="str">
        <f aca="false">IF(OR(Q447="",R447=""),"",IF(R447=0,"",Q447/R447))</f>
        <v/>
      </c>
      <c r="T447" s="20" t="str">
        <f aca="false">IF(Q447="","",IF(Q447&gt;0,"Win",IF(Q447&lt;0,"Loss","Breakeven")))</f>
        <v/>
      </c>
      <c r="U447" s="31"/>
      <c r="V447" s="31"/>
      <c r="W447" s="31"/>
      <c r="X447" s="29"/>
      <c r="Y447" s="29"/>
      <c r="Z447" s="20" t="str">
        <f aca="false">IF(B447="","",TEXT(B447,"yyyy-mm"))</f>
        <v/>
      </c>
      <c r="AA447" s="26" t="str">
        <f aca="false">IF(Q447="","",SUM($Q$4:Q447))</f>
        <v/>
      </c>
      <c r="AB447" s="26" t="str">
        <f aca="false">IF(AA447="","",MAX($AA$4:AA447))</f>
        <v/>
      </c>
      <c r="AC447" s="26" t="str">
        <f aca="false">IF(AA447="","",AA447-AB447)</f>
        <v/>
      </c>
    </row>
    <row r="448" customFormat="false" ht="16.5" hidden="false" customHeight="true" outlineLevel="0" collapsed="false">
      <c r="A448" s="20" t="str">
        <f aca="false">IF(B448="","",ROW()-3)</f>
        <v/>
      </c>
      <c r="B448" s="30"/>
      <c r="C448" s="31"/>
      <c r="D448" s="31"/>
      <c r="E448" s="31"/>
      <c r="F448" s="31"/>
      <c r="G448" s="31"/>
      <c r="H448" s="32"/>
      <c r="I448" s="32"/>
      <c r="J448" s="32"/>
      <c r="K448" s="33"/>
      <c r="L448" s="34"/>
      <c r="M448" s="34"/>
      <c r="N448" s="32"/>
      <c r="O448" s="32"/>
      <c r="P448" s="26" t="str">
        <f aca="false">IF(OR(B448="",H448="",I448="",J448=""),"",IF(F448="Long",1,IF(F448="Short",-1,0))*(I448-H448)*J448*IF(K448="",1,K448))</f>
        <v/>
      </c>
      <c r="Q448" s="26" t="str">
        <f aca="false">IF(P448="","",P448-N(L448)-N(M448))</f>
        <v/>
      </c>
      <c r="R448" s="26" t="str">
        <f aca="false">IF(OR(B448="",H448="",N448="",J448=""),"",ABS(H448-N448)*J448*IF(K448="",1,K448))</f>
        <v/>
      </c>
      <c r="S448" s="27" t="str">
        <f aca="false">IF(OR(Q448="",R448=""),"",IF(R448=0,"",Q448/R448))</f>
        <v/>
      </c>
      <c r="T448" s="20" t="str">
        <f aca="false">IF(Q448="","",IF(Q448&gt;0,"Win",IF(Q448&lt;0,"Loss","Breakeven")))</f>
        <v/>
      </c>
      <c r="U448" s="31"/>
      <c r="V448" s="31"/>
      <c r="W448" s="31"/>
      <c r="X448" s="29"/>
      <c r="Y448" s="29"/>
      <c r="Z448" s="20" t="str">
        <f aca="false">IF(B448="","",TEXT(B448,"yyyy-mm"))</f>
        <v/>
      </c>
      <c r="AA448" s="26" t="str">
        <f aca="false">IF(Q448="","",SUM($Q$4:Q448))</f>
        <v/>
      </c>
      <c r="AB448" s="26" t="str">
        <f aca="false">IF(AA448="","",MAX($AA$4:AA448))</f>
        <v/>
      </c>
      <c r="AC448" s="26" t="str">
        <f aca="false">IF(AA448="","",AA448-AB448)</f>
        <v/>
      </c>
    </row>
    <row r="449" customFormat="false" ht="16.5" hidden="false" customHeight="true" outlineLevel="0" collapsed="false">
      <c r="A449" s="20" t="str">
        <f aca="false">IF(B449="","",ROW()-3)</f>
        <v/>
      </c>
      <c r="B449" s="30"/>
      <c r="C449" s="31"/>
      <c r="D449" s="31"/>
      <c r="E449" s="31"/>
      <c r="F449" s="31"/>
      <c r="G449" s="31"/>
      <c r="H449" s="32"/>
      <c r="I449" s="32"/>
      <c r="J449" s="32"/>
      <c r="K449" s="33"/>
      <c r="L449" s="34"/>
      <c r="M449" s="34"/>
      <c r="N449" s="32"/>
      <c r="O449" s="32"/>
      <c r="P449" s="26" t="str">
        <f aca="false">IF(OR(B449="",H449="",I449="",J449=""),"",IF(F449="Long",1,IF(F449="Short",-1,0))*(I449-H449)*J449*IF(K449="",1,K449))</f>
        <v/>
      </c>
      <c r="Q449" s="26" t="str">
        <f aca="false">IF(P449="","",P449-N(L449)-N(M449))</f>
        <v/>
      </c>
      <c r="R449" s="26" t="str">
        <f aca="false">IF(OR(B449="",H449="",N449="",J449=""),"",ABS(H449-N449)*J449*IF(K449="",1,K449))</f>
        <v/>
      </c>
      <c r="S449" s="27" t="str">
        <f aca="false">IF(OR(Q449="",R449=""),"",IF(R449=0,"",Q449/R449))</f>
        <v/>
      </c>
      <c r="T449" s="20" t="str">
        <f aca="false">IF(Q449="","",IF(Q449&gt;0,"Win",IF(Q449&lt;0,"Loss","Breakeven")))</f>
        <v/>
      </c>
      <c r="U449" s="31"/>
      <c r="V449" s="31"/>
      <c r="W449" s="31"/>
      <c r="X449" s="29"/>
      <c r="Y449" s="29"/>
      <c r="Z449" s="20" t="str">
        <f aca="false">IF(B449="","",TEXT(B449,"yyyy-mm"))</f>
        <v/>
      </c>
      <c r="AA449" s="26" t="str">
        <f aca="false">IF(Q449="","",SUM($Q$4:Q449))</f>
        <v/>
      </c>
      <c r="AB449" s="26" t="str">
        <f aca="false">IF(AA449="","",MAX($AA$4:AA449))</f>
        <v/>
      </c>
      <c r="AC449" s="26" t="str">
        <f aca="false">IF(AA449="","",AA449-AB449)</f>
        <v/>
      </c>
    </row>
    <row r="450" customFormat="false" ht="16.5" hidden="false" customHeight="true" outlineLevel="0" collapsed="false">
      <c r="A450" s="20" t="str">
        <f aca="false">IF(B450="","",ROW()-3)</f>
        <v/>
      </c>
      <c r="B450" s="30"/>
      <c r="C450" s="31"/>
      <c r="D450" s="31"/>
      <c r="E450" s="31"/>
      <c r="F450" s="31"/>
      <c r="G450" s="31"/>
      <c r="H450" s="32"/>
      <c r="I450" s="32"/>
      <c r="J450" s="32"/>
      <c r="K450" s="33"/>
      <c r="L450" s="34"/>
      <c r="M450" s="34"/>
      <c r="N450" s="32"/>
      <c r="O450" s="32"/>
      <c r="P450" s="26" t="str">
        <f aca="false">IF(OR(B450="",H450="",I450="",J450=""),"",IF(F450="Long",1,IF(F450="Short",-1,0))*(I450-H450)*J450*IF(K450="",1,K450))</f>
        <v/>
      </c>
      <c r="Q450" s="26" t="str">
        <f aca="false">IF(P450="","",P450-N(L450)-N(M450))</f>
        <v/>
      </c>
      <c r="R450" s="26" t="str">
        <f aca="false">IF(OR(B450="",H450="",N450="",J450=""),"",ABS(H450-N450)*J450*IF(K450="",1,K450))</f>
        <v/>
      </c>
      <c r="S450" s="27" t="str">
        <f aca="false">IF(OR(Q450="",R450=""),"",IF(R450=0,"",Q450/R450))</f>
        <v/>
      </c>
      <c r="T450" s="20" t="str">
        <f aca="false">IF(Q450="","",IF(Q450&gt;0,"Win",IF(Q450&lt;0,"Loss","Breakeven")))</f>
        <v/>
      </c>
      <c r="U450" s="31"/>
      <c r="V450" s="31"/>
      <c r="W450" s="31"/>
      <c r="X450" s="29"/>
      <c r="Y450" s="29"/>
      <c r="Z450" s="20" t="str">
        <f aca="false">IF(B450="","",TEXT(B450,"yyyy-mm"))</f>
        <v/>
      </c>
      <c r="AA450" s="26" t="str">
        <f aca="false">IF(Q450="","",SUM($Q$4:Q450))</f>
        <v/>
      </c>
      <c r="AB450" s="26" t="str">
        <f aca="false">IF(AA450="","",MAX($AA$4:AA450))</f>
        <v/>
      </c>
      <c r="AC450" s="26" t="str">
        <f aca="false">IF(AA450="","",AA450-AB450)</f>
        <v/>
      </c>
    </row>
    <row r="451" customFormat="false" ht="16.5" hidden="false" customHeight="true" outlineLevel="0" collapsed="false">
      <c r="A451" s="20" t="str">
        <f aca="false">IF(B451="","",ROW()-3)</f>
        <v/>
      </c>
      <c r="B451" s="30"/>
      <c r="C451" s="31"/>
      <c r="D451" s="31"/>
      <c r="E451" s="31"/>
      <c r="F451" s="31"/>
      <c r="G451" s="31"/>
      <c r="H451" s="32"/>
      <c r="I451" s="32"/>
      <c r="J451" s="32"/>
      <c r="K451" s="33"/>
      <c r="L451" s="34"/>
      <c r="M451" s="34"/>
      <c r="N451" s="32"/>
      <c r="O451" s="32"/>
      <c r="P451" s="26" t="str">
        <f aca="false">IF(OR(B451="",H451="",I451="",J451=""),"",IF(F451="Long",1,IF(F451="Short",-1,0))*(I451-H451)*J451*IF(K451="",1,K451))</f>
        <v/>
      </c>
      <c r="Q451" s="26" t="str">
        <f aca="false">IF(P451="","",P451-N(L451)-N(M451))</f>
        <v/>
      </c>
      <c r="R451" s="26" t="str">
        <f aca="false">IF(OR(B451="",H451="",N451="",J451=""),"",ABS(H451-N451)*J451*IF(K451="",1,K451))</f>
        <v/>
      </c>
      <c r="S451" s="27" t="str">
        <f aca="false">IF(OR(Q451="",R451=""),"",IF(R451=0,"",Q451/R451))</f>
        <v/>
      </c>
      <c r="T451" s="20" t="str">
        <f aca="false">IF(Q451="","",IF(Q451&gt;0,"Win",IF(Q451&lt;0,"Loss","Breakeven")))</f>
        <v/>
      </c>
      <c r="U451" s="31"/>
      <c r="V451" s="31"/>
      <c r="W451" s="31"/>
      <c r="X451" s="29"/>
      <c r="Y451" s="29"/>
      <c r="Z451" s="20" t="str">
        <f aca="false">IF(B451="","",TEXT(B451,"yyyy-mm"))</f>
        <v/>
      </c>
      <c r="AA451" s="26" t="str">
        <f aca="false">IF(Q451="","",SUM($Q$4:Q451))</f>
        <v/>
      </c>
      <c r="AB451" s="26" t="str">
        <f aca="false">IF(AA451="","",MAX($AA$4:AA451))</f>
        <v/>
      </c>
      <c r="AC451" s="26" t="str">
        <f aca="false">IF(AA451="","",AA451-AB451)</f>
        <v/>
      </c>
    </row>
    <row r="452" customFormat="false" ht="16.5" hidden="false" customHeight="true" outlineLevel="0" collapsed="false">
      <c r="A452" s="20" t="str">
        <f aca="false">IF(B452="","",ROW()-3)</f>
        <v/>
      </c>
      <c r="B452" s="30"/>
      <c r="C452" s="31"/>
      <c r="D452" s="31"/>
      <c r="E452" s="31"/>
      <c r="F452" s="31"/>
      <c r="G452" s="31"/>
      <c r="H452" s="32"/>
      <c r="I452" s="32"/>
      <c r="J452" s="32"/>
      <c r="K452" s="33"/>
      <c r="L452" s="34"/>
      <c r="M452" s="34"/>
      <c r="N452" s="32"/>
      <c r="O452" s="32"/>
      <c r="P452" s="26" t="str">
        <f aca="false">IF(OR(B452="",H452="",I452="",J452=""),"",IF(F452="Long",1,IF(F452="Short",-1,0))*(I452-H452)*J452*IF(K452="",1,K452))</f>
        <v/>
      </c>
      <c r="Q452" s="26" t="str">
        <f aca="false">IF(P452="","",P452-N(L452)-N(M452))</f>
        <v/>
      </c>
      <c r="R452" s="26" t="str">
        <f aca="false">IF(OR(B452="",H452="",N452="",J452=""),"",ABS(H452-N452)*J452*IF(K452="",1,K452))</f>
        <v/>
      </c>
      <c r="S452" s="27" t="str">
        <f aca="false">IF(OR(Q452="",R452=""),"",IF(R452=0,"",Q452/R452))</f>
        <v/>
      </c>
      <c r="T452" s="20" t="str">
        <f aca="false">IF(Q452="","",IF(Q452&gt;0,"Win",IF(Q452&lt;0,"Loss","Breakeven")))</f>
        <v/>
      </c>
      <c r="U452" s="31"/>
      <c r="V452" s="31"/>
      <c r="W452" s="31"/>
      <c r="X452" s="29"/>
      <c r="Y452" s="29"/>
      <c r="Z452" s="20" t="str">
        <f aca="false">IF(B452="","",TEXT(B452,"yyyy-mm"))</f>
        <v/>
      </c>
      <c r="AA452" s="26" t="str">
        <f aca="false">IF(Q452="","",SUM($Q$4:Q452))</f>
        <v/>
      </c>
      <c r="AB452" s="26" t="str">
        <f aca="false">IF(AA452="","",MAX($AA$4:AA452))</f>
        <v/>
      </c>
      <c r="AC452" s="26" t="str">
        <f aca="false">IF(AA452="","",AA452-AB452)</f>
        <v/>
      </c>
    </row>
    <row r="453" customFormat="false" ht="16.5" hidden="false" customHeight="true" outlineLevel="0" collapsed="false">
      <c r="A453" s="20" t="str">
        <f aca="false">IF(B453="","",ROW()-3)</f>
        <v/>
      </c>
      <c r="B453" s="30"/>
      <c r="C453" s="31"/>
      <c r="D453" s="31"/>
      <c r="E453" s="31"/>
      <c r="F453" s="31"/>
      <c r="G453" s="31"/>
      <c r="H453" s="32"/>
      <c r="I453" s="32"/>
      <c r="J453" s="32"/>
      <c r="K453" s="33"/>
      <c r="L453" s="34"/>
      <c r="M453" s="34"/>
      <c r="N453" s="32"/>
      <c r="O453" s="32"/>
      <c r="P453" s="26" t="str">
        <f aca="false">IF(OR(B453="",H453="",I453="",J453=""),"",IF(F453="Long",1,IF(F453="Short",-1,0))*(I453-H453)*J453*IF(K453="",1,K453))</f>
        <v/>
      </c>
      <c r="Q453" s="26" t="str">
        <f aca="false">IF(P453="","",P453-N(L453)-N(M453))</f>
        <v/>
      </c>
      <c r="R453" s="26" t="str">
        <f aca="false">IF(OR(B453="",H453="",N453="",J453=""),"",ABS(H453-N453)*J453*IF(K453="",1,K453))</f>
        <v/>
      </c>
      <c r="S453" s="27" t="str">
        <f aca="false">IF(OR(Q453="",R453=""),"",IF(R453=0,"",Q453/R453))</f>
        <v/>
      </c>
      <c r="T453" s="20" t="str">
        <f aca="false">IF(Q453="","",IF(Q453&gt;0,"Win",IF(Q453&lt;0,"Loss","Breakeven")))</f>
        <v/>
      </c>
      <c r="U453" s="31"/>
      <c r="V453" s="31"/>
      <c r="W453" s="31"/>
      <c r="X453" s="29"/>
      <c r="Y453" s="29"/>
      <c r="Z453" s="20" t="str">
        <f aca="false">IF(B453="","",TEXT(B453,"yyyy-mm"))</f>
        <v/>
      </c>
      <c r="AA453" s="26" t="str">
        <f aca="false">IF(Q453="","",SUM($Q$4:Q453))</f>
        <v/>
      </c>
      <c r="AB453" s="26" t="str">
        <f aca="false">IF(AA453="","",MAX($AA$4:AA453))</f>
        <v/>
      </c>
      <c r="AC453" s="26" t="str">
        <f aca="false">IF(AA453="","",AA453-AB453)</f>
        <v/>
      </c>
    </row>
    <row r="454" customFormat="false" ht="16.5" hidden="false" customHeight="true" outlineLevel="0" collapsed="false">
      <c r="A454" s="20" t="str">
        <f aca="false">IF(B454="","",ROW()-3)</f>
        <v/>
      </c>
      <c r="B454" s="30"/>
      <c r="C454" s="31"/>
      <c r="D454" s="31"/>
      <c r="E454" s="31"/>
      <c r="F454" s="31"/>
      <c r="G454" s="31"/>
      <c r="H454" s="32"/>
      <c r="I454" s="32"/>
      <c r="J454" s="32"/>
      <c r="K454" s="33"/>
      <c r="L454" s="34"/>
      <c r="M454" s="34"/>
      <c r="N454" s="32"/>
      <c r="O454" s="32"/>
      <c r="P454" s="26" t="str">
        <f aca="false">IF(OR(B454="",H454="",I454="",J454=""),"",IF(F454="Long",1,IF(F454="Short",-1,0))*(I454-H454)*J454*IF(K454="",1,K454))</f>
        <v/>
      </c>
      <c r="Q454" s="26" t="str">
        <f aca="false">IF(P454="","",P454-N(L454)-N(M454))</f>
        <v/>
      </c>
      <c r="R454" s="26" t="str">
        <f aca="false">IF(OR(B454="",H454="",N454="",J454=""),"",ABS(H454-N454)*J454*IF(K454="",1,K454))</f>
        <v/>
      </c>
      <c r="S454" s="27" t="str">
        <f aca="false">IF(OR(Q454="",R454=""),"",IF(R454=0,"",Q454/R454))</f>
        <v/>
      </c>
      <c r="T454" s="20" t="str">
        <f aca="false">IF(Q454="","",IF(Q454&gt;0,"Win",IF(Q454&lt;0,"Loss","Breakeven")))</f>
        <v/>
      </c>
      <c r="U454" s="31"/>
      <c r="V454" s="31"/>
      <c r="W454" s="31"/>
      <c r="X454" s="29"/>
      <c r="Y454" s="29"/>
      <c r="Z454" s="20" t="str">
        <f aca="false">IF(B454="","",TEXT(B454,"yyyy-mm"))</f>
        <v/>
      </c>
      <c r="AA454" s="26" t="str">
        <f aca="false">IF(Q454="","",SUM($Q$4:Q454))</f>
        <v/>
      </c>
      <c r="AB454" s="26" t="str">
        <f aca="false">IF(AA454="","",MAX($AA$4:AA454))</f>
        <v/>
      </c>
      <c r="AC454" s="26" t="str">
        <f aca="false">IF(AA454="","",AA454-AB454)</f>
        <v/>
      </c>
    </row>
    <row r="455" customFormat="false" ht="16.5" hidden="false" customHeight="true" outlineLevel="0" collapsed="false">
      <c r="A455" s="20" t="str">
        <f aca="false">IF(B455="","",ROW()-3)</f>
        <v/>
      </c>
      <c r="B455" s="30"/>
      <c r="C455" s="31"/>
      <c r="D455" s="31"/>
      <c r="E455" s="31"/>
      <c r="F455" s="31"/>
      <c r="G455" s="31"/>
      <c r="H455" s="32"/>
      <c r="I455" s="32"/>
      <c r="J455" s="32"/>
      <c r="K455" s="33"/>
      <c r="L455" s="34"/>
      <c r="M455" s="34"/>
      <c r="N455" s="32"/>
      <c r="O455" s="32"/>
      <c r="P455" s="26" t="str">
        <f aca="false">IF(OR(B455="",H455="",I455="",J455=""),"",IF(F455="Long",1,IF(F455="Short",-1,0))*(I455-H455)*J455*IF(K455="",1,K455))</f>
        <v/>
      </c>
      <c r="Q455" s="26" t="str">
        <f aca="false">IF(P455="","",P455-N(L455)-N(M455))</f>
        <v/>
      </c>
      <c r="R455" s="26" t="str">
        <f aca="false">IF(OR(B455="",H455="",N455="",J455=""),"",ABS(H455-N455)*J455*IF(K455="",1,K455))</f>
        <v/>
      </c>
      <c r="S455" s="27" t="str">
        <f aca="false">IF(OR(Q455="",R455=""),"",IF(R455=0,"",Q455/R455))</f>
        <v/>
      </c>
      <c r="T455" s="20" t="str">
        <f aca="false">IF(Q455="","",IF(Q455&gt;0,"Win",IF(Q455&lt;0,"Loss","Breakeven")))</f>
        <v/>
      </c>
      <c r="U455" s="31"/>
      <c r="V455" s="31"/>
      <c r="W455" s="31"/>
      <c r="X455" s="29"/>
      <c r="Y455" s="29"/>
      <c r="Z455" s="20" t="str">
        <f aca="false">IF(B455="","",TEXT(B455,"yyyy-mm"))</f>
        <v/>
      </c>
      <c r="AA455" s="26" t="str">
        <f aca="false">IF(Q455="","",SUM($Q$4:Q455))</f>
        <v/>
      </c>
      <c r="AB455" s="26" t="str">
        <f aca="false">IF(AA455="","",MAX($AA$4:AA455))</f>
        <v/>
      </c>
      <c r="AC455" s="26" t="str">
        <f aca="false">IF(AA455="","",AA455-AB455)</f>
        <v/>
      </c>
    </row>
    <row r="456" customFormat="false" ht="16.5" hidden="false" customHeight="true" outlineLevel="0" collapsed="false">
      <c r="A456" s="20" t="str">
        <f aca="false">IF(B456="","",ROW()-3)</f>
        <v/>
      </c>
      <c r="B456" s="30"/>
      <c r="C456" s="31"/>
      <c r="D456" s="31"/>
      <c r="E456" s="31"/>
      <c r="F456" s="31"/>
      <c r="G456" s="31"/>
      <c r="H456" s="32"/>
      <c r="I456" s="32"/>
      <c r="J456" s="32"/>
      <c r="K456" s="33"/>
      <c r="L456" s="34"/>
      <c r="M456" s="34"/>
      <c r="N456" s="32"/>
      <c r="O456" s="32"/>
      <c r="P456" s="26" t="str">
        <f aca="false">IF(OR(B456="",H456="",I456="",J456=""),"",IF(F456="Long",1,IF(F456="Short",-1,0))*(I456-H456)*J456*IF(K456="",1,K456))</f>
        <v/>
      </c>
      <c r="Q456" s="26" t="str">
        <f aca="false">IF(P456="","",P456-N(L456)-N(M456))</f>
        <v/>
      </c>
      <c r="R456" s="26" t="str">
        <f aca="false">IF(OR(B456="",H456="",N456="",J456=""),"",ABS(H456-N456)*J456*IF(K456="",1,K456))</f>
        <v/>
      </c>
      <c r="S456" s="27" t="str">
        <f aca="false">IF(OR(Q456="",R456=""),"",IF(R456=0,"",Q456/R456))</f>
        <v/>
      </c>
      <c r="T456" s="20" t="str">
        <f aca="false">IF(Q456="","",IF(Q456&gt;0,"Win",IF(Q456&lt;0,"Loss","Breakeven")))</f>
        <v/>
      </c>
      <c r="U456" s="31"/>
      <c r="V456" s="31"/>
      <c r="W456" s="31"/>
      <c r="X456" s="29"/>
      <c r="Y456" s="29"/>
      <c r="Z456" s="20" t="str">
        <f aca="false">IF(B456="","",TEXT(B456,"yyyy-mm"))</f>
        <v/>
      </c>
      <c r="AA456" s="26" t="str">
        <f aca="false">IF(Q456="","",SUM($Q$4:Q456))</f>
        <v/>
      </c>
      <c r="AB456" s="26" t="str">
        <f aca="false">IF(AA456="","",MAX($AA$4:AA456))</f>
        <v/>
      </c>
      <c r="AC456" s="26" t="str">
        <f aca="false">IF(AA456="","",AA456-AB456)</f>
        <v/>
      </c>
    </row>
    <row r="457" customFormat="false" ht="16.5" hidden="false" customHeight="true" outlineLevel="0" collapsed="false">
      <c r="A457" s="20" t="str">
        <f aca="false">IF(B457="","",ROW()-3)</f>
        <v/>
      </c>
      <c r="B457" s="30"/>
      <c r="C457" s="31"/>
      <c r="D457" s="31"/>
      <c r="E457" s="31"/>
      <c r="F457" s="31"/>
      <c r="G457" s="31"/>
      <c r="H457" s="32"/>
      <c r="I457" s="32"/>
      <c r="J457" s="32"/>
      <c r="K457" s="33"/>
      <c r="L457" s="34"/>
      <c r="M457" s="34"/>
      <c r="N457" s="32"/>
      <c r="O457" s="32"/>
      <c r="P457" s="26" t="str">
        <f aca="false">IF(OR(B457="",H457="",I457="",J457=""),"",IF(F457="Long",1,IF(F457="Short",-1,0))*(I457-H457)*J457*IF(K457="",1,K457))</f>
        <v/>
      </c>
      <c r="Q457" s="26" t="str">
        <f aca="false">IF(P457="","",P457-N(L457)-N(M457))</f>
        <v/>
      </c>
      <c r="R457" s="26" t="str">
        <f aca="false">IF(OR(B457="",H457="",N457="",J457=""),"",ABS(H457-N457)*J457*IF(K457="",1,K457))</f>
        <v/>
      </c>
      <c r="S457" s="27" t="str">
        <f aca="false">IF(OR(Q457="",R457=""),"",IF(R457=0,"",Q457/R457))</f>
        <v/>
      </c>
      <c r="T457" s="20" t="str">
        <f aca="false">IF(Q457="","",IF(Q457&gt;0,"Win",IF(Q457&lt;0,"Loss","Breakeven")))</f>
        <v/>
      </c>
      <c r="U457" s="31"/>
      <c r="V457" s="31"/>
      <c r="W457" s="31"/>
      <c r="X457" s="29"/>
      <c r="Y457" s="29"/>
      <c r="Z457" s="20" t="str">
        <f aca="false">IF(B457="","",TEXT(B457,"yyyy-mm"))</f>
        <v/>
      </c>
      <c r="AA457" s="26" t="str">
        <f aca="false">IF(Q457="","",SUM($Q$4:Q457))</f>
        <v/>
      </c>
      <c r="AB457" s="26" t="str">
        <f aca="false">IF(AA457="","",MAX($AA$4:AA457))</f>
        <v/>
      </c>
      <c r="AC457" s="26" t="str">
        <f aca="false">IF(AA457="","",AA457-AB457)</f>
        <v/>
      </c>
    </row>
    <row r="458" customFormat="false" ht="16.5" hidden="false" customHeight="true" outlineLevel="0" collapsed="false">
      <c r="A458" s="20" t="str">
        <f aca="false">IF(B458="","",ROW()-3)</f>
        <v/>
      </c>
      <c r="B458" s="30"/>
      <c r="C458" s="31"/>
      <c r="D458" s="31"/>
      <c r="E458" s="31"/>
      <c r="F458" s="31"/>
      <c r="G458" s="31"/>
      <c r="H458" s="32"/>
      <c r="I458" s="32"/>
      <c r="J458" s="32"/>
      <c r="K458" s="33"/>
      <c r="L458" s="34"/>
      <c r="M458" s="34"/>
      <c r="N458" s="32"/>
      <c r="O458" s="32"/>
      <c r="P458" s="26" t="str">
        <f aca="false">IF(OR(B458="",H458="",I458="",J458=""),"",IF(F458="Long",1,IF(F458="Short",-1,0))*(I458-H458)*J458*IF(K458="",1,K458))</f>
        <v/>
      </c>
      <c r="Q458" s="26" t="str">
        <f aca="false">IF(P458="","",P458-N(L458)-N(M458))</f>
        <v/>
      </c>
      <c r="R458" s="26" t="str">
        <f aca="false">IF(OR(B458="",H458="",N458="",J458=""),"",ABS(H458-N458)*J458*IF(K458="",1,K458))</f>
        <v/>
      </c>
      <c r="S458" s="27" t="str">
        <f aca="false">IF(OR(Q458="",R458=""),"",IF(R458=0,"",Q458/R458))</f>
        <v/>
      </c>
      <c r="T458" s="20" t="str">
        <f aca="false">IF(Q458="","",IF(Q458&gt;0,"Win",IF(Q458&lt;0,"Loss","Breakeven")))</f>
        <v/>
      </c>
      <c r="U458" s="31"/>
      <c r="V458" s="31"/>
      <c r="W458" s="31"/>
      <c r="X458" s="29"/>
      <c r="Y458" s="29"/>
      <c r="Z458" s="20" t="str">
        <f aca="false">IF(B458="","",TEXT(B458,"yyyy-mm"))</f>
        <v/>
      </c>
      <c r="AA458" s="26" t="str">
        <f aca="false">IF(Q458="","",SUM($Q$4:Q458))</f>
        <v/>
      </c>
      <c r="AB458" s="26" t="str">
        <f aca="false">IF(AA458="","",MAX($AA$4:AA458))</f>
        <v/>
      </c>
      <c r="AC458" s="26" t="str">
        <f aca="false">IF(AA458="","",AA458-AB458)</f>
        <v/>
      </c>
    </row>
    <row r="459" customFormat="false" ht="16.5" hidden="false" customHeight="true" outlineLevel="0" collapsed="false">
      <c r="A459" s="20" t="str">
        <f aca="false">IF(B459="","",ROW()-3)</f>
        <v/>
      </c>
      <c r="B459" s="30"/>
      <c r="C459" s="31"/>
      <c r="D459" s="31"/>
      <c r="E459" s="31"/>
      <c r="F459" s="31"/>
      <c r="G459" s="31"/>
      <c r="H459" s="32"/>
      <c r="I459" s="32"/>
      <c r="J459" s="32"/>
      <c r="K459" s="33"/>
      <c r="L459" s="34"/>
      <c r="M459" s="34"/>
      <c r="N459" s="32"/>
      <c r="O459" s="32"/>
      <c r="P459" s="26" t="str">
        <f aca="false">IF(OR(B459="",H459="",I459="",J459=""),"",IF(F459="Long",1,IF(F459="Short",-1,0))*(I459-H459)*J459*IF(K459="",1,K459))</f>
        <v/>
      </c>
      <c r="Q459" s="26" t="str">
        <f aca="false">IF(P459="","",P459-N(L459)-N(M459))</f>
        <v/>
      </c>
      <c r="R459" s="26" t="str">
        <f aca="false">IF(OR(B459="",H459="",N459="",J459=""),"",ABS(H459-N459)*J459*IF(K459="",1,K459))</f>
        <v/>
      </c>
      <c r="S459" s="27" t="str">
        <f aca="false">IF(OR(Q459="",R459=""),"",IF(R459=0,"",Q459/R459))</f>
        <v/>
      </c>
      <c r="T459" s="20" t="str">
        <f aca="false">IF(Q459="","",IF(Q459&gt;0,"Win",IF(Q459&lt;0,"Loss","Breakeven")))</f>
        <v/>
      </c>
      <c r="U459" s="31"/>
      <c r="V459" s="31"/>
      <c r="W459" s="31"/>
      <c r="X459" s="29"/>
      <c r="Y459" s="29"/>
      <c r="Z459" s="20" t="str">
        <f aca="false">IF(B459="","",TEXT(B459,"yyyy-mm"))</f>
        <v/>
      </c>
      <c r="AA459" s="26" t="str">
        <f aca="false">IF(Q459="","",SUM($Q$4:Q459))</f>
        <v/>
      </c>
      <c r="AB459" s="26" t="str">
        <f aca="false">IF(AA459="","",MAX($AA$4:AA459))</f>
        <v/>
      </c>
      <c r="AC459" s="26" t="str">
        <f aca="false">IF(AA459="","",AA459-AB459)</f>
        <v/>
      </c>
    </row>
    <row r="460" customFormat="false" ht="16.5" hidden="false" customHeight="true" outlineLevel="0" collapsed="false">
      <c r="A460" s="20" t="str">
        <f aca="false">IF(B460="","",ROW()-3)</f>
        <v/>
      </c>
      <c r="B460" s="30"/>
      <c r="C460" s="31"/>
      <c r="D460" s="31"/>
      <c r="E460" s="31"/>
      <c r="F460" s="31"/>
      <c r="G460" s="31"/>
      <c r="H460" s="32"/>
      <c r="I460" s="32"/>
      <c r="J460" s="32"/>
      <c r="K460" s="33"/>
      <c r="L460" s="34"/>
      <c r="M460" s="34"/>
      <c r="N460" s="32"/>
      <c r="O460" s="32"/>
      <c r="P460" s="26" t="str">
        <f aca="false">IF(OR(B460="",H460="",I460="",J460=""),"",IF(F460="Long",1,IF(F460="Short",-1,0))*(I460-H460)*J460*IF(K460="",1,K460))</f>
        <v/>
      </c>
      <c r="Q460" s="26" t="str">
        <f aca="false">IF(P460="","",P460-N(L460)-N(M460))</f>
        <v/>
      </c>
      <c r="R460" s="26" t="str">
        <f aca="false">IF(OR(B460="",H460="",N460="",J460=""),"",ABS(H460-N460)*J460*IF(K460="",1,K460))</f>
        <v/>
      </c>
      <c r="S460" s="27" t="str">
        <f aca="false">IF(OR(Q460="",R460=""),"",IF(R460=0,"",Q460/R460))</f>
        <v/>
      </c>
      <c r="T460" s="20" t="str">
        <f aca="false">IF(Q460="","",IF(Q460&gt;0,"Win",IF(Q460&lt;0,"Loss","Breakeven")))</f>
        <v/>
      </c>
      <c r="U460" s="31"/>
      <c r="V460" s="31"/>
      <c r="W460" s="31"/>
      <c r="X460" s="29"/>
      <c r="Y460" s="29"/>
      <c r="Z460" s="20" t="str">
        <f aca="false">IF(B460="","",TEXT(B460,"yyyy-mm"))</f>
        <v/>
      </c>
      <c r="AA460" s="26" t="str">
        <f aca="false">IF(Q460="","",SUM($Q$4:Q460))</f>
        <v/>
      </c>
      <c r="AB460" s="26" t="str">
        <f aca="false">IF(AA460="","",MAX($AA$4:AA460))</f>
        <v/>
      </c>
      <c r="AC460" s="26" t="str">
        <f aca="false">IF(AA460="","",AA460-AB460)</f>
        <v/>
      </c>
    </row>
    <row r="461" customFormat="false" ht="16.5" hidden="false" customHeight="true" outlineLevel="0" collapsed="false">
      <c r="A461" s="20" t="str">
        <f aca="false">IF(B461="","",ROW()-3)</f>
        <v/>
      </c>
      <c r="B461" s="30"/>
      <c r="C461" s="31"/>
      <c r="D461" s="31"/>
      <c r="E461" s="31"/>
      <c r="F461" s="31"/>
      <c r="G461" s="31"/>
      <c r="H461" s="32"/>
      <c r="I461" s="32"/>
      <c r="J461" s="32"/>
      <c r="K461" s="33"/>
      <c r="L461" s="34"/>
      <c r="M461" s="34"/>
      <c r="N461" s="32"/>
      <c r="O461" s="32"/>
      <c r="P461" s="26" t="str">
        <f aca="false">IF(OR(B461="",H461="",I461="",J461=""),"",IF(F461="Long",1,IF(F461="Short",-1,0))*(I461-H461)*J461*IF(K461="",1,K461))</f>
        <v/>
      </c>
      <c r="Q461" s="26" t="str">
        <f aca="false">IF(P461="","",P461-N(L461)-N(M461))</f>
        <v/>
      </c>
      <c r="R461" s="26" t="str">
        <f aca="false">IF(OR(B461="",H461="",N461="",J461=""),"",ABS(H461-N461)*J461*IF(K461="",1,K461))</f>
        <v/>
      </c>
      <c r="S461" s="27" t="str">
        <f aca="false">IF(OR(Q461="",R461=""),"",IF(R461=0,"",Q461/R461))</f>
        <v/>
      </c>
      <c r="T461" s="20" t="str">
        <f aca="false">IF(Q461="","",IF(Q461&gt;0,"Win",IF(Q461&lt;0,"Loss","Breakeven")))</f>
        <v/>
      </c>
      <c r="U461" s="31"/>
      <c r="V461" s="31"/>
      <c r="W461" s="31"/>
      <c r="X461" s="29"/>
      <c r="Y461" s="29"/>
      <c r="Z461" s="20" t="str">
        <f aca="false">IF(B461="","",TEXT(B461,"yyyy-mm"))</f>
        <v/>
      </c>
      <c r="AA461" s="26" t="str">
        <f aca="false">IF(Q461="","",SUM($Q$4:Q461))</f>
        <v/>
      </c>
      <c r="AB461" s="26" t="str">
        <f aca="false">IF(AA461="","",MAX($AA$4:AA461))</f>
        <v/>
      </c>
      <c r="AC461" s="26" t="str">
        <f aca="false">IF(AA461="","",AA461-AB461)</f>
        <v/>
      </c>
    </row>
    <row r="462" customFormat="false" ht="16.5" hidden="false" customHeight="true" outlineLevel="0" collapsed="false">
      <c r="A462" s="20" t="str">
        <f aca="false">IF(B462="","",ROW()-3)</f>
        <v/>
      </c>
      <c r="B462" s="30"/>
      <c r="C462" s="31"/>
      <c r="D462" s="31"/>
      <c r="E462" s="31"/>
      <c r="F462" s="31"/>
      <c r="G462" s="31"/>
      <c r="H462" s="32"/>
      <c r="I462" s="32"/>
      <c r="J462" s="32"/>
      <c r="K462" s="33"/>
      <c r="L462" s="34"/>
      <c r="M462" s="34"/>
      <c r="N462" s="32"/>
      <c r="O462" s="32"/>
      <c r="P462" s="26" t="str">
        <f aca="false">IF(OR(B462="",H462="",I462="",J462=""),"",IF(F462="Long",1,IF(F462="Short",-1,0))*(I462-H462)*J462*IF(K462="",1,K462))</f>
        <v/>
      </c>
      <c r="Q462" s="26" t="str">
        <f aca="false">IF(P462="","",P462-N(L462)-N(M462))</f>
        <v/>
      </c>
      <c r="R462" s="26" t="str">
        <f aca="false">IF(OR(B462="",H462="",N462="",J462=""),"",ABS(H462-N462)*J462*IF(K462="",1,K462))</f>
        <v/>
      </c>
      <c r="S462" s="27" t="str">
        <f aca="false">IF(OR(Q462="",R462=""),"",IF(R462=0,"",Q462/R462))</f>
        <v/>
      </c>
      <c r="T462" s="20" t="str">
        <f aca="false">IF(Q462="","",IF(Q462&gt;0,"Win",IF(Q462&lt;0,"Loss","Breakeven")))</f>
        <v/>
      </c>
      <c r="U462" s="31"/>
      <c r="V462" s="31"/>
      <c r="W462" s="31"/>
      <c r="X462" s="29"/>
      <c r="Y462" s="29"/>
      <c r="Z462" s="20" t="str">
        <f aca="false">IF(B462="","",TEXT(B462,"yyyy-mm"))</f>
        <v/>
      </c>
      <c r="AA462" s="26" t="str">
        <f aca="false">IF(Q462="","",SUM($Q$4:Q462))</f>
        <v/>
      </c>
      <c r="AB462" s="26" t="str">
        <f aca="false">IF(AA462="","",MAX($AA$4:AA462))</f>
        <v/>
      </c>
      <c r="AC462" s="26" t="str">
        <f aca="false">IF(AA462="","",AA462-AB462)</f>
        <v/>
      </c>
    </row>
    <row r="463" customFormat="false" ht="16.5" hidden="false" customHeight="true" outlineLevel="0" collapsed="false">
      <c r="A463" s="20" t="str">
        <f aca="false">IF(B463="","",ROW()-3)</f>
        <v/>
      </c>
      <c r="B463" s="30"/>
      <c r="C463" s="31"/>
      <c r="D463" s="31"/>
      <c r="E463" s="31"/>
      <c r="F463" s="31"/>
      <c r="G463" s="31"/>
      <c r="H463" s="32"/>
      <c r="I463" s="32"/>
      <c r="J463" s="32"/>
      <c r="K463" s="33"/>
      <c r="L463" s="34"/>
      <c r="M463" s="34"/>
      <c r="N463" s="32"/>
      <c r="O463" s="32"/>
      <c r="P463" s="26" t="str">
        <f aca="false">IF(OR(B463="",H463="",I463="",J463=""),"",IF(F463="Long",1,IF(F463="Short",-1,0))*(I463-H463)*J463*IF(K463="",1,K463))</f>
        <v/>
      </c>
      <c r="Q463" s="26" t="str">
        <f aca="false">IF(P463="","",P463-N(L463)-N(M463))</f>
        <v/>
      </c>
      <c r="R463" s="26" t="str">
        <f aca="false">IF(OR(B463="",H463="",N463="",J463=""),"",ABS(H463-N463)*J463*IF(K463="",1,K463))</f>
        <v/>
      </c>
      <c r="S463" s="27" t="str">
        <f aca="false">IF(OR(Q463="",R463=""),"",IF(R463=0,"",Q463/R463))</f>
        <v/>
      </c>
      <c r="T463" s="20" t="str">
        <f aca="false">IF(Q463="","",IF(Q463&gt;0,"Win",IF(Q463&lt;0,"Loss","Breakeven")))</f>
        <v/>
      </c>
      <c r="U463" s="31"/>
      <c r="V463" s="31"/>
      <c r="W463" s="31"/>
      <c r="X463" s="29"/>
      <c r="Y463" s="29"/>
      <c r="Z463" s="20" t="str">
        <f aca="false">IF(B463="","",TEXT(B463,"yyyy-mm"))</f>
        <v/>
      </c>
      <c r="AA463" s="26" t="str">
        <f aca="false">IF(Q463="","",SUM($Q$4:Q463))</f>
        <v/>
      </c>
      <c r="AB463" s="26" t="str">
        <f aca="false">IF(AA463="","",MAX($AA$4:AA463))</f>
        <v/>
      </c>
      <c r="AC463" s="26" t="str">
        <f aca="false">IF(AA463="","",AA463-AB463)</f>
        <v/>
      </c>
    </row>
    <row r="464" customFormat="false" ht="16.5" hidden="false" customHeight="true" outlineLevel="0" collapsed="false">
      <c r="A464" s="20" t="str">
        <f aca="false">IF(B464="","",ROW()-3)</f>
        <v/>
      </c>
      <c r="B464" s="30"/>
      <c r="C464" s="31"/>
      <c r="D464" s="31"/>
      <c r="E464" s="31"/>
      <c r="F464" s="31"/>
      <c r="G464" s="31"/>
      <c r="H464" s="32"/>
      <c r="I464" s="32"/>
      <c r="J464" s="32"/>
      <c r="K464" s="33"/>
      <c r="L464" s="34"/>
      <c r="M464" s="34"/>
      <c r="N464" s="32"/>
      <c r="O464" s="32"/>
      <c r="P464" s="26" t="str">
        <f aca="false">IF(OR(B464="",H464="",I464="",J464=""),"",IF(F464="Long",1,IF(F464="Short",-1,0))*(I464-H464)*J464*IF(K464="",1,K464))</f>
        <v/>
      </c>
      <c r="Q464" s="26" t="str">
        <f aca="false">IF(P464="","",P464-N(L464)-N(M464))</f>
        <v/>
      </c>
      <c r="R464" s="26" t="str">
        <f aca="false">IF(OR(B464="",H464="",N464="",J464=""),"",ABS(H464-N464)*J464*IF(K464="",1,K464))</f>
        <v/>
      </c>
      <c r="S464" s="27" t="str">
        <f aca="false">IF(OR(Q464="",R464=""),"",IF(R464=0,"",Q464/R464))</f>
        <v/>
      </c>
      <c r="T464" s="20" t="str">
        <f aca="false">IF(Q464="","",IF(Q464&gt;0,"Win",IF(Q464&lt;0,"Loss","Breakeven")))</f>
        <v/>
      </c>
      <c r="U464" s="31"/>
      <c r="V464" s="31"/>
      <c r="W464" s="31"/>
      <c r="X464" s="29"/>
      <c r="Y464" s="29"/>
      <c r="Z464" s="20" t="str">
        <f aca="false">IF(B464="","",TEXT(B464,"yyyy-mm"))</f>
        <v/>
      </c>
      <c r="AA464" s="26" t="str">
        <f aca="false">IF(Q464="","",SUM($Q$4:Q464))</f>
        <v/>
      </c>
      <c r="AB464" s="26" t="str">
        <f aca="false">IF(AA464="","",MAX($AA$4:AA464))</f>
        <v/>
      </c>
      <c r="AC464" s="26" t="str">
        <f aca="false">IF(AA464="","",AA464-AB464)</f>
        <v/>
      </c>
    </row>
    <row r="465" customFormat="false" ht="16.5" hidden="false" customHeight="true" outlineLevel="0" collapsed="false">
      <c r="A465" s="20" t="str">
        <f aca="false">IF(B465="","",ROW()-3)</f>
        <v/>
      </c>
      <c r="B465" s="30"/>
      <c r="C465" s="31"/>
      <c r="D465" s="31"/>
      <c r="E465" s="31"/>
      <c r="F465" s="31"/>
      <c r="G465" s="31"/>
      <c r="H465" s="32"/>
      <c r="I465" s="32"/>
      <c r="J465" s="32"/>
      <c r="K465" s="33"/>
      <c r="L465" s="34"/>
      <c r="M465" s="34"/>
      <c r="N465" s="32"/>
      <c r="O465" s="32"/>
      <c r="P465" s="26" t="str">
        <f aca="false">IF(OR(B465="",H465="",I465="",J465=""),"",IF(F465="Long",1,IF(F465="Short",-1,0))*(I465-H465)*J465*IF(K465="",1,K465))</f>
        <v/>
      </c>
      <c r="Q465" s="26" t="str">
        <f aca="false">IF(P465="","",P465-N(L465)-N(M465))</f>
        <v/>
      </c>
      <c r="R465" s="26" t="str">
        <f aca="false">IF(OR(B465="",H465="",N465="",J465=""),"",ABS(H465-N465)*J465*IF(K465="",1,K465))</f>
        <v/>
      </c>
      <c r="S465" s="27" t="str">
        <f aca="false">IF(OR(Q465="",R465=""),"",IF(R465=0,"",Q465/R465))</f>
        <v/>
      </c>
      <c r="T465" s="20" t="str">
        <f aca="false">IF(Q465="","",IF(Q465&gt;0,"Win",IF(Q465&lt;0,"Loss","Breakeven")))</f>
        <v/>
      </c>
      <c r="U465" s="31"/>
      <c r="V465" s="31"/>
      <c r="W465" s="31"/>
      <c r="X465" s="29"/>
      <c r="Y465" s="29"/>
      <c r="Z465" s="20" t="str">
        <f aca="false">IF(B465="","",TEXT(B465,"yyyy-mm"))</f>
        <v/>
      </c>
      <c r="AA465" s="26" t="str">
        <f aca="false">IF(Q465="","",SUM($Q$4:Q465))</f>
        <v/>
      </c>
      <c r="AB465" s="26" t="str">
        <f aca="false">IF(AA465="","",MAX($AA$4:AA465))</f>
        <v/>
      </c>
      <c r="AC465" s="26" t="str">
        <f aca="false">IF(AA465="","",AA465-AB465)</f>
        <v/>
      </c>
    </row>
    <row r="466" customFormat="false" ht="16.5" hidden="false" customHeight="true" outlineLevel="0" collapsed="false">
      <c r="A466" s="20" t="str">
        <f aca="false">IF(B466="","",ROW()-3)</f>
        <v/>
      </c>
      <c r="B466" s="30"/>
      <c r="C466" s="31"/>
      <c r="D466" s="31"/>
      <c r="E466" s="31"/>
      <c r="F466" s="31"/>
      <c r="G466" s="31"/>
      <c r="H466" s="32"/>
      <c r="I466" s="32"/>
      <c r="J466" s="32"/>
      <c r="K466" s="33"/>
      <c r="L466" s="34"/>
      <c r="M466" s="34"/>
      <c r="N466" s="32"/>
      <c r="O466" s="32"/>
      <c r="P466" s="26" t="str">
        <f aca="false">IF(OR(B466="",H466="",I466="",J466=""),"",IF(F466="Long",1,IF(F466="Short",-1,0))*(I466-H466)*J466*IF(K466="",1,K466))</f>
        <v/>
      </c>
      <c r="Q466" s="26" t="str">
        <f aca="false">IF(P466="","",P466-N(L466)-N(M466))</f>
        <v/>
      </c>
      <c r="R466" s="26" t="str">
        <f aca="false">IF(OR(B466="",H466="",N466="",J466=""),"",ABS(H466-N466)*J466*IF(K466="",1,K466))</f>
        <v/>
      </c>
      <c r="S466" s="27" t="str">
        <f aca="false">IF(OR(Q466="",R466=""),"",IF(R466=0,"",Q466/R466))</f>
        <v/>
      </c>
      <c r="T466" s="20" t="str">
        <f aca="false">IF(Q466="","",IF(Q466&gt;0,"Win",IF(Q466&lt;0,"Loss","Breakeven")))</f>
        <v/>
      </c>
      <c r="U466" s="31"/>
      <c r="V466" s="31"/>
      <c r="W466" s="31"/>
      <c r="X466" s="29"/>
      <c r="Y466" s="29"/>
      <c r="Z466" s="20" t="str">
        <f aca="false">IF(B466="","",TEXT(B466,"yyyy-mm"))</f>
        <v/>
      </c>
      <c r="AA466" s="26" t="str">
        <f aca="false">IF(Q466="","",SUM($Q$4:Q466))</f>
        <v/>
      </c>
      <c r="AB466" s="26" t="str">
        <f aca="false">IF(AA466="","",MAX($AA$4:AA466))</f>
        <v/>
      </c>
      <c r="AC466" s="26" t="str">
        <f aca="false">IF(AA466="","",AA466-AB466)</f>
        <v/>
      </c>
    </row>
    <row r="467" customFormat="false" ht="16.5" hidden="false" customHeight="true" outlineLevel="0" collapsed="false">
      <c r="A467" s="20" t="str">
        <f aca="false">IF(B467="","",ROW()-3)</f>
        <v/>
      </c>
      <c r="B467" s="30"/>
      <c r="C467" s="31"/>
      <c r="D467" s="31"/>
      <c r="E467" s="31"/>
      <c r="F467" s="31"/>
      <c r="G467" s="31"/>
      <c r="H467" s="32"/>
      <c r="I467" s="32"/>
      <c r="J467" s="32"/>
      <c r="K467" s="33"/>
      <c r="L467" s="34"/>
      <c r="M467" s="34"/>
      <c r="N467" s="32"/>
      <c r="O467" s="32"/>
      <c r="P467" s="26" t="str">
        <f aca="false">IF(OR(B467="",H467="",I467="",J467=""),"",IF(F467="Long",1,IF(F467="Short",-1,0))*(I467-H467)*J467*IF(K467="",1,K467))</f>
        <v/>
      </c>
      <c r="Q467" s="26" t="str">
        <f aca="false">IF(P467="","",P467-N(L467)-N(M467))</f>
        <v/>
      </c>
      <c r="R467" s="26" t="str">
        <f aca="false">IF(OR(B467="",H467="",N467="",J467=""),"",ABS(H467-N467)*J467*IF(K467="",1,K467))</f>
        <v/>
      </c>
      <c r="S467" s="27" t="str">
        <f aca="false">IF(OR(Q467="",R467=""),"",IF(R467=0,"",Q467/R467))</f>
        <v/>
      </c>
      <c r="T467" s="20" t="str">
        <f aca="false">IF(Q467="","",IF(Q467&gt;0,"Win",IF(Q467&lt;0,"Loss","Breakeven")))</f>
        <v/>
      </c>
      <c r="U467" s="31"/>
      <c r="V467" s="31"/>
      <c r="W467" s="31"/>
      <c r="X467" s="29"/>
      <c r="Y467" s="29"/>
      <c r="Z467" s="20" t="str">
        <f aca="false">IF(B467="","",TEXT(B467,"yyyy-mm"))</f>
        <v/>
      </c>
      <c r="AA467" s="26" t="str">
        <f aca="false">IF(Q467="","",SUM($Q$4:Q467))</f>
        <v/>
      </c>
      <c r="AB467" s="26" t="str">
        <f aca="false">IF(AA467="","",MAX($AA$4:AA467))</f>
        <v/>
      </c>
      <c r="AC467" s="26" t="str">
        <f aca="false">IF(AA467="","",AA467-AB467)</f>
        <v/>
      </c>
    </row>
    <row r="468" customFormat="false" ht="16.5" hidden="false" customHeight="true" outlineLevel="0" collapsed="false">
      <c r="A468" s="20" t="str">
        <f aca="false">IF(B468="","",ROW()-3)</f>
        <v/>
      </c>
      <c r="B468" s="30"/>
      <c r="C468" s="31"/>
      <c r="D468" s="31"/>
      <c r="E468" s="31"/>
      <c r="F468" s="31"/>
      <c r="G468" s="31"/>
      <c r="H468" s="32"/>
      <c r="I468" s="32"/>
      <c r="J468" s="32"/>
      <c r="K468" s="33"/>
      <c r="L468" s="34"/>
      <c r="M468" s="34"/>
      <c r="N468" s="32"/>
      <c r="O468" s="32"/>
      <c r="P468" s="26" t="str">
        <f aca="false">IF(OR(B468="",H468="",I468="",J468=""),"",IF(F468="Long",1,IF(F468="Short",-1,0))*(I468-H468)*J468*IF(K468="",1,K468))</f>
        <v/>
      </c>
      <c r="Q468" s="26" t="str">
        <f aca="false">IF(P468="","",P468-N(L468)-N(M468))</f>
        <v/>
      </c>
      <c r="R468" s="26" t="str">
        <f aca="false">IF(OR(B468="",H468="",N468="",J468=""),"",ABS(H468-N468)*J468*IF(K468="",1,K468))</f>
        <v/>
      </c>
      <c r="S468" s="27" t="str">
        <f aca="false">IF(OR(Q468="",R468=""),"",IF(R468=0,"",Q468/R468))</f>
        <v/>
      </c>
      <c r="T468" s="20" t="str">
        <f aca="false">IF(Q468="","",IF(Q468&gt;0,"Win",IF(Q468&lt;0,"Loss","Breakeven")))</f>
        <v/>
      </c>
      <c r="U468" s="31"/>
      <c r="V468" s="31"/>
      <c r="W468" s="31"/>
      <c r="X468" s="29"/>
      <c r="Y468" s="29"/>
      <c r="Z468" s="20" t="str">
        <f aca="false">IF(B468="","",TEXT(B468,"yyyy-mm"))</f>
        <v/>
      </c>
      <c r="AA468" s="26" t="str">
        <f aca="false">IF(Q468="","",SUM($Q$4:Q468))</f>
        <v/>
      </c>
      <c r="AB468" s="26" t="str">
        <f aca="false">IF(AA468="","",MAX($AA$4:AA468))</f>
        <v/>
      </c>
      <c r="AC468" s="26" t="str">
        <f aca="false">IF(AA468="","",AA468-AB468)</f>
        <v/>
      </c>
    </row>
    <row r="469" customFormat="false" ht="16.5" hidden="false" customHeight="true" outlineLevel="0" collapsed="false">
      <c r="A469" s="20" t="str">
        <f aca="false">IF(B469="","",ROW()-3)</f>
        <v/>
      </c>
      <c r="B469" s="30"/>
      <c r="C469" s="31"/>
      <c r="D469" s="31"/>
      <c r="E469" s="31"/>
      <c r="F469" s="31"/>
      <c r="G469" s="31"/>
      <c r="H469" s="32"/>
      <c r="I469" s="32"/>
      <c r="J469" s="32"/>
      <c r="K469" s="33"/>
      <c r="L469" s="34"/>
      <c r="M469" s="34"/>
      <c r="N469" s="32"/>
      <c r="O469" s="32"/>
      <c r="P469" s="26" t="str">
        <f aca="false">IF(OR(B469="",H469="",I469="",J469=""),"",IF(F469="Long",1,IF(F469="Short",-1,0))*(I469-H469)*J469*IF(K469="",1,K469))</f>
        <v/>
      </c>
      <c r="Q469" s="26" t="str">
        <f aca="false">IF(P469="","",P469-N(L469)-N(M469))</f>
        <v/>
      </c>
      <c r="R469" s="26" t="str">
        <f aca="false">IF(OR(B469="",H469="",N469="",J469=""),"",ABS(H469-N469)*J469*IF(K469="",1,K469))</f>
        <v/>
      </c>
      <c r="S469" s="27" t="str">
        <f aca="false">IF(OR(Q469="",R469=""),"",IF(R469=0,"",Q469/R469))</f>
        <v/>
      </c>
      <c r="T469" s="20" t="str">
        <f aca="false">IF(Q469="","",IF(Q469&gt;0,"Win",IF(Q469&lt;0,"Loss","Breakeven")))</f>
        <v/>
      </c>
      <c r="U469" s="31"/>
      <c r="V469" s="31"/>
      <c r="W469" s="31"/>
      <c r="X469" s="29"/>
      <c r="Y469" s="29"/>
      <c r="Z469" s="20" t="str">
        <f aca="false">IF(B469="","",TEXT(B469,"yyyy-mm"))</f>
        <v/>
      </c>
      <c r="AA469" s="26" t="str">
        <f aca="false">IF(Q469="","",SUM($Q$4:Q469))</f>
        <v/>
      </c>
      <c r="AB469" s="26" t="str">
        <f aca="false">IF(AA469="","",MAX($AA$4:AA469))</f>
        <v/>
      </c>
      <c r="AC469" s="26" t="str">
        <f aca="false">IF(AA469="","",AA469-AB469)</f>
        <v/>
      </c>
    </row>
    <row r="470" customFormat="false" ht="16.5" hidden="false" customHeight="true" outlineLevel="0" collapsed="false">
      <c r="A470" s="20" t="str">
        <f aca="false">IF(B470="","",ROW()-3)</f>
        <v/>
      </c>
      <c r="B470" s="30"/>
      <c r="C470" s="31"/>
      <c r="D470" s="31"/>
      <c r="E470" s="31"/>
      <c r="F470" s="31"/>
      <c r="G470" s="31"/>
      <c r="H470" s="32"/>
      <c r="I470" s="32"/>
      <c r="J470" s="32"/>
      <c r="K470" s="33"/>
      <c r="L470" s="34"/>
      <c r="M470" s="34"/>
      <c r="N470" s="32"/>
      <c r="O470" s="32"/>
      <c r="P470" s="26" t="str">
        <f aca="false">IF(OR(B470="",H470="",I470="",J470=""),"",IF(F470="Long",1,IF(F470="Short",-1,0))*(I470-H470)*J470*IF(K470="",1,K470))</f>
        <v/>
      </c>
      <c r="Q470" s="26" t="str">
        <f aca="false">IF(P470="","",P470-N(L470)-N(M470))</f>
        <v/>
      </c>
      <c r="R470" s="26" t="str">
        <f aca="false">IF(OR(B470="",H470="",N470="",J470=""),"",ABS(H470-N470)*J470*IF(K470="",1,K470))</f>
        <v/>
      </c>
      <c r="S470" s="27" t="str">
        <f aca="false">IF(OR(Q470="",R470=""),"",IF(R470=0,"",Q470/R470))</f>
        <v/>
      </c>
      <c r="T470" s="20" t="str">
        <f aca="false">IF(Q470="","",IF(Q470&gt;0,"Win",IF(Q470&lt;0,"Loss","Breakeven")))</f>
        <v/>
      </c>
      <c r="U470" s="31"/>
      <c r="V470" s="31"/>
      <c r="W470" s="31"/>
      <c r="X470" s="29"/>
      <c r="Y470" s="29"/>
      <c r="Z470" s="20" t="str">
        <f aca="false">IF(B470="","",TEXT(B470,"yyyy-mm"))</f>
        <v/>
      </c>
      <c r="AA470" s="26" t="str">
        <f aca="false">IF(Q470="","",SUM($Q$4:Q470))</f>
        <v/>
      </c>
      <c r="AB470" s="26" t="str">
        <f aca="false">IF(AA470="","",MAX($AA$4:AA470))</f>
        <v/>
      </c>
      <c r="AC470" s="26" t="str">
        <f aca="false">IF(AA470="","",AA470-AB470)</f>
        <v/>
      </c>
    </row>
    <row r="471" customFormat="false" ht="16.5" hidden="false" customHeight="true" outlineLevel="0" collapsed="false">
      <c r="A471" s="20" t="str">
        <f aca="false">IF(B471="","",ROW()-3)</f>
        <v/>
      </c>
      <c r="B471" s="30"/>
      <c r="C471" s="31"/>
      <c r="D471" s="31"/>
      <c r="E471" s="31"/>
      <c r="F471" s="31"/>
      <c r="G471" s="31"/>
      <c r="H471" s="32"/>
      <c r="I471" s="32"/>
      <c r="J471" s="32"/>
      <c r="K471" s="33"/>
      <c r="L471" s="34"/>
      <c r="M471" s="34"/>
      <c r="N471" s="32"/>
      <c r="O471" s="32"/>
      <c r="P471" s="26" t="str">
        <f aca="false">IF(OR(B471="",H471="",I471="",J471=""),"",IF(F471="Long",1,IF(F471="Short",-1,0))*(I471-H471)*J471*IF(K471="",1,K471))</f>
        <v/>
      </c>
      <c r="Q471" s="26" t="str">
        <f aca="false">IF(P471="","",P471-N(L471)-N(M471))</f>
        <v/>
      </c>
      <c r="R471" s="26" t="str">
        <f aca="false">IF(OR(B471="",H471="",N471="",J471=""),"",ABS(H471-N471)*J471*IF(K471="",1,K471))</f>
        <v/>
      </c>
      <c r="S471" s="27" t="str">
        <f aca="false">IF(OR(Q471="",R471=""),"",IF(R471=0,"",Q471/R471))</f>
        <v/>
      </c>
      <c r="T471" s="20" t="str">
        <f aca="false">IF(Q471="","",IF(Q471&gt;0,"Win",IF(Q471&lt;0,"Loss","Breakeven")))</f>
        <v/>
      </c>
      <c r="U471" s="31"/>
      <c r="V471" s="31"/>
      <c r="W471" s="31"/>
      <c r="X471" s="29"/>
      <c r="Y471" s="29"/>
      <c r="Z471" s="20" t="str">
        <f aca="false">IF(B471="","",TEXT(B471,"yyyy-mm"))</f>
        <v/>
      </c>
      <c r="AA471" s="26" t="str">
        <f aca="false">IF(Q471="","",SUM($Q$4:Q471))</f>
        <v/>
      </c>
      <c r="AB471" s="26" t="str">
        <f aca="false">IF(AA471="","",MAX($AA$4:AA471))</f>
        <v/>
      </c>
      <c r="AC471" s="26" t="str">
        <f aca="false">IF(AA471="","",AA471-AB471)</f>
        <v/>
      </c>
    </row>
    <row r="472" customFormat="false" ht="16.5" hidden="false" customHeight="true" outlineLevel="0" collapsed="false">
      <c r="A472" s="20" t="str">
        <f aca="false">IF(B472="","",ROW()-3)</f>
        <v/>
      </c>
      <c r="B472" s="30"/>
      <c r="C472" s="31"/>
      <c r="D472" s="31"/>
      <c r="E472" s="31"/>
      <c r="F472" s="31"/>
      <c r="G472" s="31"/>
      <c r="H472" s="32"/>
      <c r="I472" s="32"/>
      <c r="J472" s="32"/>
      <c r="K472" s="33"/>
      <c r="L472" s="34"/>
      <c r="M472" s="34"/>
      <c r="N472" s="32"/>
      <c r="O472" s="32"/>
      <c r="P472" s="26" t="str">
        <f aca="false">IF(OR(B472="",H472="",I472="",J472=""),"",IF(F472="Long",1,IF(F472="Short",-1,0))*(I472-H472)*J472*IF(K472="",1,K472))</f>
        <v/>
      </c>
      <c r="Q472" s="26" t="str">
        <f aca="false">IF(P472="","",P472-N(L472)-N(M472))</f>
        <v/>
      </c>
      <c r="R472" s="26" t="str">
        <f aca="false">IF(OR(B472="",H472="",N472="",J472=""),"",ABS(H472-N472)*J472*IF(K472="",1,K472))</f>
        <v/>
      </c>
      <c r="S472" s="27" t="str">
        <f aca="false">IF(OR(Q472="",R472=""),"",IF(R472=0,"",Q472/R472))</f>
        <v/>
      </c>
      <c r="T472" s="20" t="str">
        <f aca="false">IF(Q472="","",IF(Q472&gt;0,"Win",IF(Q472&lt;0,"Loss","Breakeven")))</f>
        <v/>
      </c>
      <c r="U472" s="31"/>
      <c r="V472" s="31"/>
      <c r="W472" s="31"/>
      <c r="X472" s="29"/>
      <c r="Y472" s="29"/>
      <c r="Z472" s="20" t="str">
        <f aca="false">IF(B472="","",TEXT(B472,"yyyy-mm"))</f>
        <v/>
      </c>
      <c r="AA472" s="26" t="str">
        <f aca="false">IF(Q472="","",SUM($Q$4:Q472))</f>
        <v/>
      </c>
      <c r="AB472" s="26" t="str">
        <f aca="false">IF(AA472="","",MAX($AA$4:AA472))</f>
        <v/>
      </c>
      <c r="AC472" s="26" t="str">
        <f aca="false">IF(AA472="","",AA472-AB472)</f>
        <v/>
      </c>
    </row>
    <row r="473" customFormat="false" ht="16.5" hidden="false" customHeight="true" outlineLevel="0" collapsed="false">
      <c r="A473" s="20" t="str">
        <f aca="false">IF(B473="","",ROW()-3)</f>
        <v/>
      </c>
      <c r="B473" s="30"/>
      <c r="C473" s="31"/>
      <c r="D473" s="31"/>
      <c r="E473" s="31"/>
      <c r="F473" s="31"/>
      <c r="G473" s="31"/>
      <c r="H473" s="32"/>
      <c r="I473" s="32"/>
      <c r="J473" s="32"/>
      <c r="K473" s="33"/>
      <c r="L473" s="34"/>
      <c r="M473" s="34"/>
      <c r="N473" s="32"/>
      <c r="O473" s="32"/>
      <c r="P473" s="26" t="str">
        <f aca="false">IF(OR(B473="",H473="",I473="",J473=""),"",IF(F473="Long",1,IF(F473="Short",-1,0))*(I473-H473)*J473*IF(K473="",1,K473))</f>
        <v/>
      </c>
      <c r="Q473" s="26" t="str">
        <f aca="false">IF(P473="","",P473-N(L473)-N(M473))</f>
        <v/>
      </c>
      <c r="R473" s="26" t="str">
        <f aca="false">IF(OR(B473="",H473="",N473="",J473=""),"",ABS(H473-N473)*J473*IF(K473="",1,K473))</f>
        <v/>
      </c>
      <c r="S473" s="27" t="str">
        <f aca="false">IF(OR(Q473="",R473=""),"",IF(R473=0,"",Q473/R473))</f>
        <v/>
      </c>
      <c r="T473" s="20" t="str">
        <f aca="false">IF(Q473="","",IF(Q473&gt;0,"Win",IF(Q473&lt;0,"Loss","Breakeven")))</f>
        <v/>
      </c>
      <c r="U473" s="31"/>
      <c r="V473" s="31"/>
      <c r="W473" s="31"/>
      <c r="X473" s="29"/>
      <c r="Y473" s="29"/>
      <c r="Z473" s="20" t="str">
        <f aca="false">IF(B473="","",TEXT(B473,"yyyy-mm"))</f>
        <v/>
      </c>
      <c r="AA473" s="26" t="str">
        <f aca="false">IF(Q473="","",SUM($Q$4:Q473))</f>
        <v/>
      </c>
      <c r="AB473" s="26" t="str">
        <f aca="false">IF(AA473="","",MAX($AA$4:AA473))</f>
        <v/>
      </c>
      <c r="AC473" s="26" t="str">
        <f aca="false">IF(AA473="","",AA473-AB473)</f>
        <v/>
      </c>
    </row>
    <row r="474" customFormat="false" ht="16.5" hidden="false" customHeight="true" outlineLevel="0" collapsed="false">
      <c r="A474" s="20" t="str">
        <f aca="false">IF(B474="","",ROW()-3)</f>
        <v/>
      </c>
      <c r="B474" s="30"/>
      <c r="C474" s="31"/>
      <c r="D474" s="31"/>
      <c r="E474" s="31"/>
      <c r="F474" s="31"/>
      <c r="G474" s="31"/>
      <c r="H474" s="32"/>
      <c r="I474" s="32"/>
      <c r="J474" s="32"/>
      <c r="K474" s="33"/>
      <c r="L474" s="34"/>
      <c r="M474" s="34"/>
      <c r="N474" s="32"/>
      <c r="O474" s="32"/>
      <c r="P474" s="26" t="str">
        <f aca="false">IF(OR(B474="",H474="",I474="",J474=""),"",IF(F474="Long",1,IF(F474="Short",-1,0))*(I474-H474)*J474*IF(K474="",1,K474))</f>
        <v/>
      </c>
      <c r="Q474" s="26" t="str">
        <f aca="false">IF(P474="","",P474-N(L474)-N(M474))</f>
        <v/>
      </c>
      <c r="R474" s="26" t="str">
        <f aca="false">IF(OR(B474="",H474="",N474="",J474=""),"",ABS(H474-N474)*J474*IF(K474="",1,K474))</f>
        <v/>
      </c>
      <c r="S474" s="27" t="str">
        <f aca="false">IF(OR(Q474="",R474=""),"",IF(R474=0,"",Q474/R474))</f>
        <v/>
      </c>
      <c r="T474" s="20" t="str">
        <f aca="false">IF(Q474="","",IF(Q474&gt;0,"Win",IF(Q474&lt;0,"Loss","Breakeven")))</f>
        <v/>
      </c>
      <c r="U474" s="31"/>
      <c r="V474" s="31"/>
      <c r="W474" s="31"/>
      <c r="X474" s="29"/>
      <c r="Y474" s="29"/>
      <c r="Z474" s="20" t="str">
        <f aca="false">IF(B474="","",TEXT(B474,"yyyy-mm"))</f>
        <v/>
      </c>
      <c r="AA474" s="26" t="str">
        <f aca="false">IF(Q474="","",SUM($Q$4:Q474))</f>
        <v/>
      </c>
      <c r="AB474" s="26" t="str">
        <f aca="false">IF(AA474="","",MAX($AA$4:AA474))</f>
        <v/>
      </c>
      <c r="AC474" s="26" t="str">
        <f aca="false">IF(AA474="","",AA474-AB474)</f>
        <v/>
      </c>
    </row>
    <row r="475" customFormat="false" ht="16.5" hidden="false" customHeight="true" outlineLevel="0" collapsed="false">
      <c r="A475" s="20" t="str">
        <f aca="false">IF(B475="","",ROW()-3)</f>
        <v/>
      </c>
      <c r="B475" s="30"/>
      <c r="C475" s="31"/>
      <c r="D475" s="31"/>
      <c r="E475" s="31"/>
      <c r="F475" s="31"/>
      <c r="G475" s="31"/>
      <c r="H475" s="32"/>
      <c r="I475" s="32"/>
      <c r="J475" s="32"/>
      <c r="K475" s="33"/>
      <c r="L475" s="34"/>
      <c r="M475" s="34"/>
      <c r="N475" s="32"/>
      <c r="O475" s="32"/>
      <c r="P475" s="26" t="str">
        <f aca="false">IF(OR(B475="",H475="",I475="",J475=""),"",IF(F475="Long",1,IF(F475="Short",-1,0))*(I475-H475)*J475*IF(K475="",1,K475))</f>
        <v/>
      </c>
      <c r="Q475" s="26" t="str">
        <f aca="false">IF(P475="","",P475-N(L475)-N(M475))</f>
        <v/>
      </c>
      <c r="R475" s="26" t="str">
        <f aca="false">IF(OR(B475="",H475="",N475="",J475=""),"",ABS(H475-N475)*J475*IF(K475="",1,K475))</f>
        <v/>
      </c>
      <c r="S475" s="27" t="str">
        <f aca="false">IF(OR(Q475="",R475=""),"",IF(R475=0,"",Q475/R475))</f>
        <v/>
      </c>
      <c r="T475" s="20" t="str">
        <f aca="false">IF(Q475="","",IF(Q475&gt;0,"Win",IF(Q475&lt;0,"Loss","Breakeven")))</f>
        <v/>
      </c>
      <c r="U475" s="31"/>
      <c r="V475" s="31"/>
      <c r="W475" s="31"/>
      <c r="X475" s="29"/>
      <c r="Y475" s="29"/>
      <c r="Z475" s="20" t="str">
        <f aca="false">IF(B475="","",TEXT(B475,"yyyy-mm"))</f>
        <v/>
      </c>
      <c r="AA475" s="26" t="str">
        <f aca="false">IF(Q475="","",SUM($Q$4:Q475))</f>
        <v/>
      </c>
      <c r="AB475" s="26" t="str">
        <f aca="false">IF(AA475="","",MAX($AA$4:AA475))</f>
        <v/>
      </c>
      <c r="AC475" s="26" t="str">
        <f aca="false">IF(AA475="","",AA475-AB475)</f>
        <v/>
      </c>
    </row>
    <row r="476" customFormat="false" ht="16.5" hidden="false" customHeight="true" outlineLevel="0" collapsed="false">
      <c r="A476" s="20" t="str">
        <f aca="false">IF(B476="","",ROW()-3)</f>
        <v/>
      </c>
      <c r="B476" s="30"/>
      <c r="C476" s="31"/>
      <c r="D476" s="31"/>
      <c r="E476" s="31"/>
      <c r="F476" s="31"/>
      <c r="G476" s="31"/>
      <c r="H476" s="32"/>
      <c r="I476" s="32"/>
      <c r="J476" s="32"/>
      <c r="K476" s="33"/>
      <c r="L476" s="34"/>
      <c r="M476" s="34"/>
      <c r="N476" s="32"/>
      <c r="O476" s="32"/>
      <c r="P476" s="26" t="str">
        <f aca="false">IF(OR(B476="",H476="",I476="",J476=""),"",IF(F476="Long",1,IF(F476="Short",-1,0))*(I476-H476)*J476*IF(K476="",1,K476))</f>
        <v/>
      </c>
      <c r="Q476" s="26" t="str">
        <f aca="false">IF(P476="","",P476-N(L476)-N(M476))</f>
        <v/>
      </c>
      <c r="R476" s="26" t="str">
        <f aca="false">IF(OR(B476="",H476="",N476="",J476=""),"",ABS(H476-N476)*J476*IF(K476="",1,K476))</f>
        <v/>
      </c>
      <c r="S476" s="27" t="str">
        <f aca="false">IF(OR(Q476="",R476=""),"",IF(R476=0,"",Q476/R476))</f>
        <v/>
      </c>
      <c r="T476" s="20" t="str">
        <f aca="false">IF(Q476="","",IF(Q476&gt;0,"Win",IF(Q476&lt;0,"Loss","Breakeven")))</f>
        <v/>
      </c>
      <c r="U476" s="31"/>
      <c r="V476" s="31"/>
      <c r="W476" s="31"/>
      <c r="X476" s="29"/>
      <c r="Y476" s="29"/>
      <c r="Z476" s="20" t="str">
        <f aca="false">IF(B476="","",TEXT(B476,"yyyy-mm"))</f>
        <v/>
      </c>
      <c r="AA476" s="26" t="str">
        <f aca="false">IF(Q476="","",SUM($Q$4:Q476))</f>
        <v/>
      </c>
      <c r="AB476" s="26" t="str">
        <f aca="false">IF(AA476="","",MAX($AA$4:AA476))</f>
        <v/>
      </c>
      <c r="AC476" s="26" t="str">
        <f aca="false">IF(AA476="","",AA476-AB476)</f>
        <v/>
      </c>
    </row>
    <row r="477" customFormat="false" ht="16.5" hidden="false" customHeight="true" outlineLevel="0" collapsed="false">
      <c r="A477" s="20" t="str">
        <f aca="false">IF(B477="","",ROW()-3)</f>
        <v/>
      </c>
      <c r="B477" s="30"/>
      <c r="C477" s="31"/>
      <c r="D477" s="31"/>
      <c r="E477" s="31"/>
      <c r="F477" s="31"/>
      <c r="G477" s="31"/>
      <c r="H477" s="32"/>
      <c r="I477" s="32"/>
      <c r="J477" s="32"/>
      <c r="K477" s="33"/>
      <c r="L477" s="34"/>
      <c r="M477" s="34"/>
      <c r="N477" s="32"/>
      <c r="O477" s="32"/>
      <c r="P477" s="26" t="str">
        <f aca="false">IF(OR(B477="",H477="",I477="",J477=""),"",IF(F477="Long",1,IF(F477="Short",-1,0))*(I477-H477)*J477*IF(K477="",1,K477))</f>
        <v/>
      </c>
      <c r="Q477" s="26" t="str">
        <f aca="false">IF(P477="","",P477-N(L477)-N(M477))</f>
        <v/>
      </c>
      <c r="R477" s="26" t="str">
        <f aca="false">IF(OR(B477="",H477="",N477="",J477=""),"",ABS(H477-N477)*J477*IF(K477="",1,K477))</f>
        <v/>
      </c>
      <c r="S477" s="27" t="str">
        <f aca="false">IF(OR(Q477="",R477=""),"",IF(R477=0,"",Q477/R477))</f>
        <v/>
      </c>
      <c r="T477" s="20" t="str">
        <f aca="false">IF(Q477="","",IF(Q477&gt;0,"Win",IF(Q477&lt;0,"Loss","Breakeven")))</f>
        <v/>
      </c>
      <c r="U477" s="31"/>
      <c r="V477" s="31"/>
      <c r="W477" s="31"/>
      <c r="X477" s="29"/>
      <c r="Y477" s="29"/>
      <c r="Z477" s="20" t="str">
        <f aca="false">IF(B477="","",TEXT(B477,"yyyy-mm"))</f>
        <v/>
      </c>
      <c r="AA477" s="26" t="str">
        <f aca="false">IF(Q477="","",SUM($Q$4:Q477))</f>
        <v/>
      </c>
      <c r="AB477" s="26" t="str">
        <f aca="false">IF(AA477="","",MAX($AA$4:AA477))</f>
        <v/>
      </c>
      <c r="AC477" s="26" t="str">
        <f aca="false">IF(AA477="","",AA477-AB477)</f>
        <v/>
      </c>
    </row>
    <row r="478" customFormat="false" ht="16.5" hidden="false" customHeight="true" outlineLevel="0" collapsed="false">
      <c r="A478" s="20" t="str">
        <f aca="false">IF(B478="","",ROW()-3)</f>
        <v/>
      </c>
      <c r="B478" s="30"/>
      <c r="C478" s="31"/>
      <c r="D478" s="31"/>
      <c r="E478" s="31"/>
      <c r="F478" s="31"/>
      <c r="G478" s="31"/>
      <c r="H478" s="32"/>
      <c r="I478" s="32"/>
      <c r="J478" s="32"/>
      <c r="K478" s="33"/>
      <c r="L478" s="34"/>
      <c r="M478" s="34"/>
      <c r="N478" s="32"/>
      <c r="O478" s="32"/>
      <c r="P478" s="26" t="str">
        <f aca="false">IF(OR(B478="",H478="",I478="",J478=""),"",IF(F478="Long",1,IF(F478="Short",-1,0))*(I478-H478)*J478*IF(K478="",1,K478))</f>
        <v/>
      </c>
      <c r="Q478" s="26" t="str">
        <f aca="false">IF(P478="","",P478-N(L478)-N(M478))</f>
        <v/>
      </c>
      <c r="R478" s="26" t="str">
        <f aca="false">IF(OR(B478="",H478="",N478="",J478=""),"",ABS(H478-N478)*J478*IF(K478="",1,K478))</f>
        <v/>
      </c>
      <c r="S478" s="27" t="str">
        <f aca="false">IF(OR(Q478="",R478=""),"",IF(R478=0,"",Q478/R478))</f>
        <v/>
      </c>
      <c r="T478" s="20" t="str">
        <f aca="false">IF(Q478="","",IF(Q478&gt;0,"Win",IF(Q478&lt;0,"Loss","Breakeven")))</f>
        <v/>
      </c>
      <c r="U478" s="31"/>
      <c r="V478" s="31"/>
      <c r="W478" s="31"/>
      <c r="X478" s="29"/>
      <c r="Y478" s="29"/>
      <c r="Z478" s="20" t="str">
        <f aca="false">IF(B478="","",TEXT(B478,"yyyy-mm"))</f>
        <v/>
      </c>
      <c r="AA478" s="26" t="str">
        <f aca="false">IF(Q478="","",SUM($Q$4:Q478))</f>
        <v/>
      </c>
      <c r="AB478" s="26" t="str">
        <f aca="false">IF(AA478="","",MAX($AA$4:AA478))</f>
        <v/>
      </c>
      <c r="AC478" s="26" t="str">
        <f aca="false">IF(AA478="","",AA478-AB478)</f>
        <v/>
      </c>
    </row>
    <row r="479" customFormat="false" ht="16.5" hidden="false" customHeight="true" outlineLevel="0" collapsed="false">
      <c r="A479" s="20" t="str">
        <f aca="false">IF(B479="","",ROW()-3)</f>
        <v/>
      </c>
      <c r="B479" s="30"/>
      <c r="C479" s="31"/>
      <c r="D479" s="31"/>
      <c r="E479" s="31"/>
      <c r="F479" s="31"/>
      <c r="G479" s="31"/>
      <c r="H479" s="32"/>
      <c r="I479" s="32"/>
      <c r="J479" s="32"/>
      <c r="K479" s="33"/>
      <c r="L479" s="34"/>
      <c r="M479" s="34"/>
      <c r="N479" s="32"/>
      <c r="O479" s="32"/>
      <c r="P479" s="26" t="str">
        <f aca="false">IF(OR(B479="",H479="",I479="",J479=""),"",IF(F479="Long",1,IF(F479="Short",-1,0))*(I479-H479)*J479*IF(K479="",1,K479))</f>
        <v/>
      </c>
      <c r="Q479" s="26" t="str">
        <f aca="false">IF(P479="","",P479-N(L479)-N(M479))</f>
        <v/>
      </c>
      <c r="R479" s="26" t="str">
        <f aca="false">IF(OR(B479="",H479="",N479="",J479=""),"",ABS(H479-N479)*J479*IF(K479="",1,K479))</f>
        <v/>
      </c>
      <c r="S479" s="27" t="str">
        <f aca="false">IF(OR(Q479="",R479=""),"",IF(R479=0,"",Q479/R479))</f>
        <v/>
      </c>
      <c r="T479" s="20" t="str">
        <f aca="false">IF(Q479="","",IF(Q479&gt;0,"Win",IF(Q479&lt;0,"Loss","Breakeven")))</f>
        <v/>
      </c>
      <c r="U479" s="31"/>
      <c r="V479" s="31"/>
      <c r="W479" s="31"/>
      <c r="X479" s="29"/>
      <c r="Y479" s="29"/>
      <c r="Z479" s="20" t="str">
        <f aca="false">IF(B479="","",TEXT(B479,"yyyy-mm"))</f>
        <v/>
      </c>
      <c r="AA479" s="26" t="str">
        <f aca="false">IF(Q479="","",SUM($Q$4:Q479))</f>
        <v/>
      </c>
      <c r="AB479" s="26" t="str">
        <f aca="false">IF(AA479="","",MAX($AA$4:AA479))</f>
        <v/>
      </c>
      <c r="AC479" s="26" t="str">
        <f aca="false">IF(AA479="","",AA479-AB479)</f>
        <v/>
      </c>
    </row>
    <row r="480" customFormat="false" ht="16.5" hidden="false" customHeight="true" outlineLevel="0" collapsed="false">
      <c r="A480" s="20" t="str">
        <f aca="false">IF(B480="","",ROW()-3)</f>
        <v/>
      </c>
      <c r="B480" s="30"/>
      <c r="C480" s="31"/>
      <c r="D480" s="31"/>
      <c r="E480" s="31"/>
      <c r="F480" s="31"/>
      <c r="G480" s="31"/>
      <c r="H480" s="32"/>
      <c r="I480" s="32"/>
      <c r="J480" s="32"/>
      <c r="K480" s="33"/>
      <c r="L480" s="34"/>
      <c r="M480" s="34"/>
      <c r="N480" s="32"/>
      <c r="O480" s="32"/>
      <c r="P480" s="26" t="str">
        <f aca="false">IF(OR(B480="",H480="",I480="",J480=""),"",IF(F480="Long",1,IF(F480="Short",-1,0))*(I480-H480)*J480*IF(K480="",1,K480))</f>
        <v/>
      </c>
      <c r="Q480" s="26" t="str">
        <f aca="false">IF(P480="","",P480-N(L480)-N(M480))</f>
        <v/>
      </c>
      <c r="R480" s="26" t="str">
        <f aca="false">IF(OR(B480="",H480="",N480="",J480=""),"",ABS(H480-N480)*J480*IF(K480="",1,K480))</f>
        <v/>
      </c>
      <c r="S480" s="27" t="str">
        <f aca="false">IF(OR(Q480="",R480=""),"",IF(R480=0,"",Q480/R480))</f>
        <v/>
      </c>
      <c r="T480" s="20" t="str">
        <f aca="false">IF(Q480="","",IF(Q480&gt;0,"Win",IF(Q480&lt;0,"Loss","Breakeven")))</f>
        <v/>
      </c>
      <c r="U480" s="31"/>
      <c r="V480" s="31"/>
      <c r="W480" s="31"/>
      <c r="X480" s="29"/>
      <c r="Y480" s="29"/>
      <c r="Z480" s="20" t="str">
        <f aca="false">IF(B480="","",TEXT(B480,"yyyy-mm"))</f>
        <v/>
      </c>
      <c r="AA480" s="26" t="str">
        <f aca="false">IF(Q480="","",SUM($Q$4:Q480))</f>
        <v/>
      </c>
      <c r="AB480" s="26" t="str">
        <f aca="false">IF(AA480="","",MAX($AA$4:AA480))</f>
        <v/>
      </c>
      <c r="AC480" s="26" t="str">
        <f aca="false">IF(AA480="","",AA480-AB480)</f>
        <v/>
      </c>
    </row>
    <row r="481" customFormat="false" ht="16.5" hidden="false" customHeight="true" outlineLevel="0" collapsed="false">
      <c r="A481" s="20" t="str">
        <f aca="false">IF(B481="","",ROW()-3)</f>
        <v/>
      </c>
      <c r="B481" s="30"/>
      <c r="C481" s="31"/>
      <c r="D481" s="31"/>
      <c r="E481" s="31"/>
      <c r="F481" s="31"/>
      <c r="G481" s="31"/>
      <c r="H481" s="32"/>
      <c r="I481" s="32"/>
      <c r="J481" s="32"/>
      <c r="K481" s="33"/>
      <c r="L481" s="34"/>
      <c r="M481" s="34"/>
      <c r="N481" s="32"/>
      <c r="O481" s="32"/>
      <c r="P481" s="26" t="str">
        <f aca="false">IF(OR(B481="",H481="",I481="",J481=""),"",IF(F481="Long",1,IF(F481="Short",-1,0))*(I481-H481)*J481*IF(K481="",1,K481))</f>
        <v/>
      </c>
      <c r="Q481" s="26" t="str">
        <f aca="false">IF(P481="","",P481-N(L481)-N(M481))</f>
        <v/>
      </c>
      <c r="R481" s="26" t="str">
        <f aca="false">IF(OR(B481="",H481="",N481="",J481=""),"",ABS(H481-N481)*J481*IF(K481="",1,K481))</f>
        <v/>
      </c>
      <c r="S481" s="27" t="str">
        <f aca="false">IF(OR(Q481="",R481=""),"",IF(R481=0,"",Q481/R481))</f>
        <v/>
      </c>
      <c r="T481" s="20" t="str">
        <f aca="false">IF(Q481="","",IF(Q481&gt;0,"Win",IF(Q481&lt;0,"Loss","Breakeven")))</f>
        <v/>
      </c>
      <c r="U481" s="31"/>
      <c r="V481" s="31"/>
      <c r="W481" s="31"/>
      <c r="X481" s="29"/>
      <c r="Y481" s="29"/>
      <c r="Z481" s="20" t="str">
        <f aca="false">IF(B481="","",TEXT(B481,"yyyy-mm"))</f>
        <v/>
      </c>
      <c r="AA481" s="26" t="str">
        <f aca="false">IF(Q481="","",SUM($Q$4:Q481))</f>
        <v/>
      </c>
      <c r="AB481" s="26" t="str">
        <f aca="false">IF(AA481="","",MAX($AA$4:AA481))</f>
        <v/>
      </c>
      <c r="AC481" s="26" t="str">
        <f aca="false">IF(AA481="","",AA481-AB481)</f>
        <v/>
      </c>
    </row>
    <row r="482" customFormat="false" ht="16.5" hidden="false" customHeight="true" outlineLevel="0" collapsed="false">
      <c r="A482" s="20" t="str">
        <f aca="false">IF(B482="","",ROW()-3)</f>
        <v/>
      </c>
      <c r="B482" s="30"/>
      <c r="C482" s="31"/>
      <c r="D482" s="31"/>
      <c r="E482" s="31"/>
      <c r="F482" s="31"/>
      <c r="G482" s="31"/>
      <c r="H482" s="32"/>
      <c r="I482" s="32"/>
      <c r="J482" s="32"/>
      <c r="K482" s="33"/>
      <c r="L482" s="34"/>
      <c r="M482" s="34"/>
      <c r="N482" s="32"/>
      <c r="O482" s="32"/>
      <c r="P482" s="26" t="str">
        <f aca="false">IF(OR(B482="",H482="",I482="",J482=""),"",IF(F482="Long",1,IF(F482="Short",-1,0))*(I482-H482)*J482*IF(K482="",1,K482))</f>
        <v/>
      </c>
      <c r="Q482" s="26" t="str">
        <f aca="false">IF(P482="","",P482-N(L482)-N(M482))</f>
        <v/>
      </c>
      <c r="R482" s="26" t="str">
        <f aca="false">IF(OR(B482="",H482="",N482="",J482=""),"",ABS(H482-N482)*J482*IF(K482="",1,K482))</f>
        <v/>
      </c>
      <c r="S482" s="27" t="str">
        <f aca="false">IF(OR(Q482="",R482=""),"",IF(R482=0,"",Q482/R482))</f>
        <v/>
      </c>
      <c r="T482" s="20" t="str">
        <f aca="false">IF(Q482="","",IF(Q482&gt;0,"Win",IF(Q482&lt;0,"Loss","Breakeven")))</f>
        <v/>
      </c>
      <c r="U482" s="31"/>
      <c r="V482" s="31"/>
      <c r="W482" s="31"/>
      <c r="X482" s="29"/>
      <c r="Y482" s="29"/>
      <c r="Z482" s="20" t="str">
        <f aca="false">IF(B482="","",TEXT(B482,"yyyy-mm"))</f>
        <v/>
      </c>
      <c r="AA482" s="26" t="str">
        <f aca="false">IF(Q482="","",SUM($Q$4:Q482))</f>
        <v/>
      </c>
      <c r="AB482" s="26" t="str">
        <f aca="false">IF(AA482="","",MAX($AA$4:AA482))</f>
        <v/>
      </c>
      <c r="AC482" s="26" t="str">
        <f aca="false">IF(AA482="","",AA482-AB482)</f>
        <v/>
      </c>
    </row>
    <row r="483" customFormat="false" ht="16.5" hidden="false" customHeight="true" outlineLevel="0" collapsed="false">
      <c r="A483" s="20" t="str">
        <f aca="false">IF(B483="","",ROW()-3)</f>
        <v/>
      </c>
      <c r="B483" s="30"/>
      <c r="C483" s="31"/>
      <c r="D483" s="31"/>
      <c r="E483" s="31"/>
      <c r="F483" s="31"/>
      <c r="G483" s="31"/>
      <c r="H483" s="32"/>
      <c r="I483" s="32"/>
      <c r="J483" s="32"/>
      <c r="K483" s="33"/>
      <c r="L483" s="34"/>
      <c r="M483" s="34"/>
      <c r="N483" s="32"/>
      <c r="O483" s="32"/>
      <c r="P483" s="26" t="str">
        <f aca="false">IF(OR(B483="",H483="",I483="",J483=""),"",IF(F483="Long",1,IF(F483="Short",-1,0))*(I483-H483)*J483*IF(K483="",1,K483))</f>
        <v/>
      </c>
      <c r="Q483" s="26" t="str">
        <f aca="false">IF(P483="","",P483-N(L483)-N(M483))</f>
        <v/>
      </c>
      <c r="R483" s="26" t="str">
        <f aca="false">IF(OR(B483="",H483="",N483="",J483=""),"",ABS(H483-N483)*J483*IF(K483="",1,K483))</f>
        <v/>
      </c>
      <c r="S483" s="27" t="str">
        <f aca="false">IF(OR(Q483="",R483=""),"",IF(R483=0,"",Q483/R483))</f>
        <v/>
      </c>
      <c r="T483" s="20" t="str">
        <f aca="false">IF(Q483="","",IF(Q483&gt;0,"Win",IF(Q483&lt;0,"Loss","Breakeven")))</f>
        <v/>
      </c>
      <c r="U483" s="31"/>
      <c r="V483" s="31"/>
      <c r="W483" s="31"/>
      <c r="X483" s="29"/>
      <c r="Y483" s="29"/>
      <c r="Z483" s="20" t="str">
        <f aca="false">IF(B483="","",TEXT(B483,"yyyy-mm"))</f>
        <v/>
      </c>
      <c r="AA483" s="26" t="str">
        <f aca="false">IF(Q483="","",SUM($Q$4:Q483))</f>
        <v/>
      </c>
      <c r="AB483" s="26" t="str">
        <f aca="false">IF(AA483="","",MAX($AA$4:AA483))</f>
        <v/>
      </c>
      <c r="AC483" s="26" t="str">
        <f aca="false">IF(AA483="","",AA483-AB483)</f>
        <v/>
      </c>
    </row>
    <row r="484" customFormat="false" ht="16.5" hidden="false" customHeight="true" outlineLevel="0" collapsed="false">
      <c r="A484" s="20" t="str">
        <f aca="false">IF(B484="","",ROW()-3)</f>
        <v/>
      </c>
      <c r="B484" s="30"/>
      <c r="C484" s="31"/>
      <c r="D484" s="31"/>
      <c r="E484" s="31"/>
      <c r="F484" s="31"/>
      <c r="G484" s="31"/>
      <c r="H484" s="32"/>
      <c r="I484" s="32"/>
      <c r="J484" s="32"/>
      <c r="K484" s="33"/>
      <c r="L484" s="34"/>
      <c r="M484" s="34"/>
      <c r="N484" s="32"/>
      <c r="O484" s="32"/>
      <c r="P484" s="26" t="str">
        <f aca="false">IF(OR(B484="",H484="",I484="",J484=""),"",IF(F484="Long",1,IF(F484="Short",-1,0))*(I484-H484)*J484*IF(K484="",1,K484))</f>
        <v/>
      </c>
      <c r="Q484" s="26" t="str">
        <f aca="false">IF(P484="","",P484-N(L484)-N(M484))</f>
        <v/>
      </c>
      <c r="R484" s="26" t="str">
        <f aca="false">IF(OR(B484="",H484="",N484="",J484=""),"",ABS(H484-N484)*J484*IF(K484="",1,K484))</f>
        <v/>
      </c>
      <c r="S484" s="27" t="str">
        <f aca="false">IF(OR(Q484="",R484=""),"",IF(R484=0,"",Q484/R484))</f>
        <v/>
      </c>
      <c r="T484" s="20" t="str">
        <f aca="false">IF(Q484="","",IF(Q484&gt;0,"Win",IF(Q484&lt;0,"Loss","Breakeven")))</f>
        <v/>
      </c>
      <c r="U484" s="31"/>
      <c r="V484" s="31"/>
      <c r="W484" s="31"/>
      <c r="X484" s="29"/>
      <c r="Y484" s="29"/>
      <c r="Z484" s="20" t="str">
        <f aca="false">IF(B484="","",TEXT(B484,"yyyy-mm"))</f>
        <v/>
      </c>
      <c r="AA484" s="26" t="str">
        <f aca="false">IF(Q484="","",SUM($Q$4:Q484))</f>
        <v/>
      </c>
      <c r="AB484" s="26" t="str">
        <f aca="false">IF(AA484="","",MAX($AA$4:AA484))</f>
        <v/>
      </c>
      <c r="AC484" s="26" t="str">
        <f aca="false">IF(AA484="","",AA484-AB484)</f>
        <v/>
      </c>
    </row>
    <row r="485" customFormat="false" ht="16.5" hidden="false" customHeight="true" outlineLevel="0" collapsed="false">
      <c r="A485" s="20" t="str">
        <f aca="false">IF(B485="","",ROW()-3)</f>
        <v/>
      </c>
      <c r="B485" s="30"/>
      <c r="C485" s="31"/>
      <c r="D485" s="31"/>
      <c r="E485" s="31"/>
      <c r="F485" s="31"/>
      <c r="G485" s="31"/>
      <c r="H485" s="32"/>
      <c r="I485" s="32"/>
      <c r="J485" s="32"/>
      <c r="K485" s="33"/>
      <c r="L485" s="34"/>
      <c r="M485" s="34"/>
      <c r="N485" s="32"/>
      <c r="O485" s="32"/>
      <c r="P485" s="26" t="str">
        <f aca="false">IF(OR(B485="",H485="",I485="",J485=""),"",IF(F485="Long",1,IF(F485="Short",-1,0))*(I485-H485)*J485*IF(K485="",1,K485))</f>
        <v/>
      </c>
      <c r="Q485" s="26" t="str">
        <f aca="false">IF(P485="","",P485-N(L485)-N(M485))</f>
        <v/>
      </c>
      <c r="R485" s="26" t="str">
        <f aca="false">IF(OR(B485="",H485="",N485="",J485=""),"",ABS(H485-N485)*J485*IF(K485="",1,K485))</f>
        <v/>
      </c>
      <c r="S485" s="27" t="str">
        <f aca="false">IF(OR(Q485="",R485=""),"",IF(R485=0,"",Q485/R485))</f>
        <v/>
      </c>
      <c r="T485" s="20" t="str">
        <f aca="false">IF(Q485="","",IF(Q485&gt;0,"Win",IF(Q485&lt;0,"Loss","Breakeven")))</f>
        <v/>
      </c>
      <c r="U485" s="31"/>
      <c r="V485" s="31"/>
      <c r="W485" s="31"/>
      <c r="X485" s="29"/>
      <c r="Y485" s="29"/>
      <c r="Z485" s="20" t="str">
        <f aca="false">IF(B485="","",TEXT(B485,"yyyy-mm"))</f>
        <v/>
      </c>
      <c r="AA485" s="26" t="str">
        <f aca="false">IF(Q485="","",SUM($Q$4:Q485))</f>
        <v/>
      </c>
      <c r="AB485" s="26" t="str">
        <f aca="false">IF(AA485="","",MAX($AA$4:AA485))</f>
        <v/>
      </c>
      <c r="AC485" s="26" t="str">
        <f aca="false">IF(AA485="","",AA485-AB485)</f>
        <v/>
      </c>
    </row>
    <row r="486" customFormat="false" ht="16.5" hidden="false" customHeight="true" outlineLevel="0" collapsed="false">
      <c r="A486" s="20" t="str">
        <f aca="false">IF(B486="","",ROW()-3)</f>
        <v/>
      </c>
      <c r="B486" s="30"/>
      <c r="C486" s="31"/>
      <c r="D486" s="31"/>
      <c r="E486" s="31"/>
      <c r="F486" s="31"/>
      <c r="G486" s="31"/>
      <c r="H486" s="32"/>
      <c r="I486" s="32"/>
      <c r="J486" s="32"/>
      <c r="K486" s="33"/>
      <c r="L486" s="34"/>
      <c r="M486" s="34"/>
      <c r="N486" s="32"/>
      <c r="O486" s="32"/>
      <c r="P486" s="26" t="str">
        <f aca="false">IF(OR(B486="",H486="",I486="",J486=""),"",IF(F486="Long",1,IF(F486="Short",-1,0))*(I486-H486)*J486*IF(K486="",1,K486))</f>
        <v/>
      </c>
      <c r="Q486" s="26" t="str">
        <f aca="false">IF(P486="","",P486-N(L486)-N(M486))</f>
        <v/>
      </c>
      <c r="R486" s="26" t="str">
        <f aca="false">IF(OR(B486="",H486="",N486="",J486=""),"",ABS(H486-N486)*J486*IF(K486="",1,K486))</f>
        <v/>
      </c>
      <c r="S486" s="27" t="str">
        <f aca="false">IF(OR(Q486="",R486=""),"",IF(R486=0,"",Q486/R486))</f>
        <v/>
      </c>
      <c r="T486" s="20" t="str">
        <f aca="false">IF(Q486="","",IF(Q486&gt;0,"Win",IF(Q486&lt;0,"Loss","Breakeven")))</f>
        <v/>
      </c>
      <c r="U486" s="31"/>
      <c r="V486" s="31"/>
      <c r="W486" s="31"/>
      <c r="X486" s="29"/>
      <c r="Y486" s="29"/>
      <c r="Z486" s="20" t="str">
        <f aca="false">IF(B486="","",TEXT(B486,"yyyy-mm"))</f>
        <v/>
      </c>
      <c r="AA486" s="26" t="str">
        <f aca="false">IF(Q486="","",SUM($Q$4:Q486))</f>
        <v/>
      </c>
      <c r="AB486" s="26" t="str">
        <f aca="false">IF(AA486="","",MAX($AA$4:AA486))</f>
        <v/>
      </c>
      <c r="AC486" s="26" t="str">
        <f aca="false">IF(AA486="","",AA486-AB486)</f>
        <v/>
      </c>
    </row>
    <row r="487" customFormat="false" ht="16.5" hidden="false" customHeight="true" outlineLevel="0" collapsed="false">
      <c r="A487" s="20" t="str">
        <f aca="false">IF(B487="","",ROW()-3)</f>
        <v/>
      </c>
      <c r="B487" s="30"/>
      <c r="C487" s="31"/>
      <c r="D487" s="31"/>
      <c r="E487" s="31"/>
      <c r="F487" s="31"/>
      <c r="G487" s="31"/>
      <c r="H487" s="32"/>
      <c r="I487" s="32"/>
      <c r="J487" s="32"/>
      <c r="K487" s="33"/>
      <c r="L487" s="34"/>
      <c r="M487" s="34"/>
      <c r="N487" s="32"/>
      <c r="O487" s="32"/>
      <c r="P487" s="26" t="str">
        <f aca="false">IF(OR(B487="",H487="",I487="",J487=""),"",IF(F487="Long",1,IF(F487="Short",-1,0))*(I487-H487)*J487*IF(K487="",1,K487))</f>
        <v/>
      </c>
      <c r="Q487" s="26" t="str">
        <f aca="false">IF(P487="","",P487-N(L487)-N(M487))</f>
        <v/>
      </c>
      <c r="R487" s="26" t="str">
        <f aca="false">IF(OR(B487="",H487="",N487="",J487=""),"",ABS(H487-N487)*J487*IF(K487="",1,K487))</f>
        <v/>
      </c>
      <c r="S487" s="27" t="str">
        <f aca="false">IF(OR(Q487="",R487=""),"",IF(R487=0,"",Q487/R487))</f>
        <v/>
      </c>
      <c r="T487" s="20" t="str">
        <f aca="false">IF(Q487="","",IF(Q487&gt;0,"Win",IF(Q487&lt;0,"Loss","Breakeven")))</f>
        <v/>
      </c>
      <c r="U487" s="31"/>
      <c r="V487" s="31"/>
      <c r="W487" s="31"/>
      <c r="X487" s="29"/>
      <c r="Y487" s="29"/>
      <c r="Z487" s="20" t="str">
        <f aca="false">IF(B487="","",TEXT(B487,"yyyy-mm"))</f>
        <v/>
      </c>
      <c r="AA487" s="26" t="str">
        <f aca="false">IF(Q487="","",SUM($Q$4:Q487))</f>
        <v/>
      </c>
      <c r="AB487" s="26" t="str">
        <f aca="false">IF(AA487="","",MAX($AA$4:AA487))</f>
        <v/>
      </c>
      <c r="AC487" s="26" t="str">
        <f aca="false">IF(AA487="","",AA487-AB487)</f>
        <v/>
      </c>
    </row>
    <row r="488" customFormat="false" ht="16.5" hidden="false" customHeight="true" outlineLevel="0" collapsed="false">
      <c r="A488" s="20" t="str">
        <f aca="false">IF(B488="","",ROW()-3)</f>
        <v/>
      </c>
      <c r="B488" s="30"/>
      <c r="C488" s="31"/>
      <c r="D488" s="31"/>
      <c r="E488" s="31"/>
      <c r="F488" s="31"/>
      <c r="G488" s="31"/>
      <c r="H488" s="32"/>
      <c r="I488" s="32"/>
      <c r="J488" s="32"/>
      <c r="K488" s="33"/>
      <c r="L488" s="34"/>
      <c r="M488" s="34"/>
      <c r="N488" s="32"/>
      <c r="O488" s="32"/>
      <c r="P488" s="26" t="str">
        <f aca="false">IF(OR(B488="",H488="",I488="",J488=""),"",IF(F488="Long",1,IF(F488="Short",-1,0))*(I488-H488)*J488*IF(K488="",1,K488))</f>
        <v/>
      </c>
      <c r="Q488" s="26" t="str">
        <f aca="false">IF(P488="","",P488-N(L488)-N(M488))</f>
        <v/>
      </c>
      <c r="R488" s="26" t="str">
        <f aca="false">IF(OR(B488="",H488="",N488="",J488=""),"",ABS(H488-N488)*J488*IF(K488="",1,K488))</f>
        <v/>
      </c>
      <c r="S488" s="27" t="str">
        <f aca="false">IF(OR(Q488="",R488=""),"",IF(R488=0,"",Q488/R488))</f>
        <v/>
      </c>
      <c r="T488" s="20" t="str">
        <f aca="false">IF(Q488="","",IF(Q488&gt;0,"Win",IF(Q488&lt;0,"Loss","Breakeven")))</f>
        <v/>
      </c>
      <c r="U488" s="31"/>
      <c r="V488" s="31"/>
      <c r="W488" s="31"/>
      <c r="X488" s="29"/>
      <c r="Y488" s="29"/>
      <c r="Z488" s="20" t="str">
        <f aca="false">IF(B488="","",TEXT(B488,"yyyy-mm"))</f>
        <v/>
      </c>
      <c r="AA488" s="26" t="str">
        <f aca="false">IF(Q488="","",SUM($Q$4:Q488))</f>
        <v/>
      </c>
      <c r="AB488" s="26" t="str">
        <f aca="false">IF(AA488="","",MAX($AA$4:AA488))</f>
        <v/>
      </c>
      <c r="AC488" s="26" t="str">
        <f aca="false">IF(AA488="","",AA488-AB488)</f>
        <v/>
      </c>
    </row>
    <row r="489" customFormat="false" ht="16.5" hidden="false" customHeight="true" outlineLevel="0" collapsed="false">
      <c r="A489" s="20" t="str">
        <f aca="false">IF(B489="","",ROW()-3)</f>
        <v/>
      </c>
      <c r="B489" s="30"/>
      <c r="C489" s="31"/>
      <c r="D489" s="31"/>
      <c r="E489" s="31"/>
      <c r="F489" s="31"/>
      <c r="G489" s="31"/>
      <c r="H489" s="32"/>
      <c r="I489" s="32"/>
      <c r="J489" s="32"/>
      <c r="K489" s="33"/>
      <c r="L489" s="34"/>
      <c r="M489" s="34"/>
      <c r="N489" s="32"/>
      <c r="O489" s="32"/>
      <c r="P489" s="26" t="str">
        <f aca="false">IF(OR(B489="",H489="",I489="",J489=""),"",IF(F489="Long",1,IF(F489="Short",-1,0))*(I489-H489)*J489*IF(K489="",1,K489))</f>
        <v/>
      </c>
      <c r="Q489" s="26" t="str">
        <f aca="false">IF(P489="","",P489-N(L489)-N(M489))</f>
        <v/>
      </c>
      <c r="R489" s="26" t="str">
        <f aca="false">IF(OR(B489="",H489="",N489="",J489=""),"",ABS(H489-N489)*J489*IF(K489="",1,K489))</f>
        <v/>
      </c>
      <c r="S489" s="27" t="str">
        <f aca="false">IF(OR(Q489="",R489=""),"",IF(R489=0,"",Q489/R489))</f>
        <v/>
      </c>
      <c r="T489" s="20" t="str">
        <f aca="false">IF(Q489="","",IF(Q489&gt;0,"Win",IF(Q489&lt;0,"Loss","Breakeven")))</f>
        <v/>
      </c>
      <c r="U489" s="31"/>
      <c r="V489" s="31"/>
      <c r="W489" s="31"/>
      <c r="X489" s="29"/>
      <c r="Y489" s="29"/>
      <c r="Z489" s="20" t="str">
        <f aca="false">IF(B489="","",TEXT(B489,"yyyy-mm"))</f>
        <v/>
      </c>
      <c r="AA489" s="26" t="str">
        <f aca="false">IF(Q489="","",SUM($Q$4:Q489))</f>
        <v/>
      </c>
      <c r="AB489" s="26" t="str">
        <f aca="false">IF(AA489="","",MAX($AA$4:AA489))</f>
        <v/>
      </c>
      <c r="AC489" s="26" t="str">
        <f aca="false">IF(AA489="","",AA489-AB489)</f>
        <v/>
      </c>
    </row>
    <row r="490" customFormat="false" ht="16.5" hidden="false" customHeight="true" outlineLevel="0" collapsed="false">
      <c r="A490" s="20" t="str">
        <f aca="false">IF(B490="","",ROW()-3)</f>
        <v/>
      </c>
      <c r="B490" s="30"/>
      <c r="C490" s="31"/>
      <c r="D490" s="31"/>
      <c r="E490" s="31"/>
      <c r="F490" s="31"/>
      <c r="G490" s="31"/>
      <c r="H490" s="32"/>
      <c r="I490" s="32"/>
      <c r="J490" s="32"/>
      <c r="K490" s="33"/>
      <c r="L490" s="34"/>
      <c r="M490" s="34"/>
      <c r="N490" s="32"/>
      <c r="O490" s="32"/>
      <c r="P490" s="26" t="str">
        <f aca="false">IF(OR(B490="",H490="",I490="",J490=""),"",IF(F490="Long",1,IF(F490="Short",-1,0))*(I490-H490)*J490*IF(K490="",1,K490))</f>
        <v/>
      </c>
      <c r="Q490" s="26" t="str">
        <f aca="false">IF(P490="","",P490-N(L490)-N(M490))</f>
        <v/>
      </c>
      <c r="R490" s="26" t="str">
        <f aca="false">IF(OR(B490="",H490="",N490="",J490=""),"",ABS(H490-N490)*J490*IF(K490="",1,K490))</f>
        <v/>
      </c>
      <c r="S490" s="27" t="str">
        <f aca="false">IF(OR(Q490="",R490=""),"",IF(R490=0,"",Q490/R490))</f>
        <v/>
      </c>
      <c r="T490" s="20" t="str">
        <f aca="false">IF(Q490="","",IF(Q490&gt;0,"Win",IF(Q490&lt;0,"Loss","Breakeven")))</f>
        <v/>
      </c>
      <c r="U490" s="31"/>
      <c r="V490" s="31"/>
      <c r="W490" s="31"/>
      <c r="X490" s="29"/>
      <c r="Y490" s="29"/>
      <c r="Z490" s="20" t="str">
        <f aca="false">IF(B490="","",TEXT(B490,"yyyy-mm"))</f>
        <v/>
      </c>
      <c r="AA490" s="26" t="str">
        <f aca="false">IF(Q490="","",SUM($Q$4:Q490))</f>
        <v/>
      </c>
      <c r="AB490" s="26" t="str">
        <f aca="false">IF(AA490="","",MAX($AA$4:AA490))</f>
        <v/>
      </c>
      <c r="AC490" s="26" t="str">
        <f aca="false">IF(AA490="","",AA490-AB490)</f>
        <v/>
      </c>
    </row>
    <row r="491" customFormat="false" ht="16.5" hidden="false" customHeight="true" outlineLevel="0" collapsed="false">
      <c r="A491" s="20" t="str">
        <f aca="false">IF(B491="","",ROW()-3)</f>
        <v/>
      </c>
      <c r="B491" s="30"/>
      <c r="C491" s="31"/>
      <c r="D491" s="31"/>
      <c r="E491" s="31"/>
      <c r="F491" s="31"/>
      <c r="G491" s="31"/>
      <c r="H491" s="32"/>
      <c r="I491" s="32"/>
      <c r="J491" s="32"/>
      <c r="K491" s="33"/>
      <c r="L491" s="34"/>
      <c r="M491" s="34"/>
      <c r="N491" s="32"/>
      <c r="O491" s="32"/>
      <c r="P491" s="26" t="str">
        <f aca="false">IF(OR(B491="",H491="",I491="",J491=""),"",IF(F491="Long",1,IF(F491="Short",-1,0))*(I491-H491)*J491*IF(K491="",1,K491))</f>
        <v/>
      </c>
      <c r="Q491" s="26" t="str">
        <f aca="false">IF(P491="","",P491-N(L491)-N(M491))</f>
        <v/>
      </c>
      <c r="R491" s="26" t="str">
        <f aca="false">IF(OR(B491="",H491="",N491="",J491=""),"",ABS(H491-N491)*J491*IF(K491="",1,K491))</f>
        <v/>
      </c>
      <c r="S491" s="27" t="str">
        <f aca="false">IF(OR(Q491="",R491=""),"",IF(R491=0,"",Q491/R491))</f>
        <v/>
      </c>
      <c r="T491" s="20" t="str">
        <f aca="false">IF(Q491="","",IF(Q491&gt;0,"Win",IF(Q491&lt;0,"Loss","Breakeven")))</f>
        <v/>
      </c>
      <c r="U491" s="31"/>
      <c r="V491" s="31"/>
      <c r="W491" s="31"/>
      <c r="X491" s="29"/>
      <c r="Y491" s="29"/>
      <c r="Z491" s="20" t="str">
        <f aca="false">IF(B491="","",TEXT(B491,"yyyy-mm"))</f>
        <v/>
      </c>
      <c r="AA491" s="26" t="str">
        <f aca="false">IF(Q491="","",SUM($Q$4:Q491))</f>
        <v/>
      </c>
      <c r="AB491" s="26" t="str">
        <f aca="false">IF(AA491="","",MAX($AA$4:AA491))</f>
        <v/>
      </c>
      <c r="AC491" s="26" t="str">
        <f aca="false">IF(AA491="","",AA491-AB491)</f>
        <v/>
      </c>
    </row>
    <row r="492" customFormat="false" ht="16.5" hidden="false" customHeight="true" outlineLevel="0" collapsed="false">
      <c r="A492" s="20" t="str">
        <f aca="false">IF(B492="","",ROW()-3)</f>
        <v/>
      </c>
      <c r="B492" s="30"/>
      <c r="C492" s="31"/>
      <c r="D492" s="31"/>
      <c r="E492" s="31"/>
      <c r="F492" s="31"/>
      <c r="G492" s="31"/>
      <c r="H492" s="32"/>
      <c r="I492" s="32"/>
      <c r="J492" s="32"/>
      <c r="K492" s="33"/>
      <c r="L492" s="34"/>
      <c r="M492" s="34"/>
      <c r="N492" s="32"/>
      <c r="O492" s="32"/>
      <c r="P492" s="26" t="str">
        <f aca="false">IF(OR(B492="",H492="",I492="",J492=""),"",IF(F492="Long",1,IF(F492="Short",-1,0))*(I492-H492)*J492*IF(K492="",1,K492))</f>
        <v/>
      </c>
      <c r="Q492" s="26" t="str">
        <f aca="false">IF(P492="","",P492-N(L492)-N(M492))</f>
        <v/>
      </c>
      <c r="R492" s="26" t="str">
        <f aca="false">IF(OR(B492="",H492="",N492="",J492=""),"",ABS(H492-N492)*J492*IF(K492="",1,K492))</f>
        <v/>
      </c>
      <c r="S492" s="27" t="str">
        <f aca="false">IF(OR(Q492="",R492=""),"",IF(R492=0,"",Q492/R492))</f>
        <v/>
      </c>
      <c r="T492" s="20" t="str">
        <f aca="false">IF(Q492="","",IF(Q492&gt;0,"Win",IF(Q492&lt;0,"Loss","Breakeven")))</f>
        <v/>
      </c>
      <c r="U492" s="31"/>
      <c r="V492" s="31"/>
      <c r="W492" s="31"/>
      <c r="X492" s="29"/>
      <c r="Y492" s="29"/>
      <c r="Z492" s="20" t="str">
        <f aca="false">IF(B492="","",TEXT(B492,"yyyy-mm"))</f>
        <v/>
      </c>
      <c r="AA492" s="26" t="str">
        <f aca="false">IF(Q492="","",SUM($Q$4:Q492))</f>
        <v/>
      </c>
      <c r="AB492" s="26" t="str">
        <f aca="false">IF(AA492="","",MAX($AA$4:AA492))</f>
        <v/>
      </c>
      <c r="AC492" s="26" t="str">
        <f aca="false">IF(AA492="","",AA492-AB492)</f>
        <v/>
      </c>
    </row>
    <row r="493" customFormat="false" ht="16.5" hidden="false" customHeight="true" outlineLevel="0" collapsed="false">
      <c r="A493" s="20" t="str">
        <f aca="false">IF(B493="","",ROW()-3)</f>
        <v/>
      </c>
      <c r="B493" s="30"/>
      <c r="C493" s="31"/>
      <c r="D493" s="31"/>
      <c r="E493" s="31"/>
      <c r="F493" s="31"/>
      <c r="G493" s="31"/>
      <c r="H493" s="32"/>
      <c r="I493" s="32"/>
      <c r="J493" s="32"/>
      <c r="K493" s="33"/>
      <c r="L493" s="34"/>
      <c r="M493" s="34"/>
      <c r="N493" s="32"/>
      <c r="O493" s="32"/>
      <c r="P493" s="26" t="str">
        <f aca="false">IF(OR(B493="",H493="",I493="",J493=""),"",IF(F493="Long",1,IF(F493="Short",-1,0))*(I493-H493)*J493*IF(K493="",1,K493))</f>
        <v/>
      </c>
      <c r="Q493" s="26" t="str">
        <f aca="false">IF(P493="","",P493-N(L493)-N(M493))</f>
        <v/>
      </c>
      <c r="R493" s="26" t="str">
        <f aca="false">IF(OR(B493="",H493="",N493="",J493=""),"",ABS(H493-N493)*J493*IF(K493="",1,K493))</f>
        <v/>
      </c>
      <c r="S493" s="27" t="str">
        <f aca="false">IF(OR(Q493="",R493=""),"",IF(R493=0,"",Q493/R493))</f>
        <v/>
      </c>
      <c r="T493" s="20" t="str">
        <f aca="false">IF(Q493="","",IF(Q493&gt;0,"Win",IF(Q493&lt;0,"Loss","Breakeven")))</f>
        <v/>
      </c>
      <c r="U493" s="31"/>
      <c r="V493" s="31"/>
      <c r="W493" s="31"/>
      <c r="X493" s="29"/>
      <c r="Y493" s="29"/>
      <c r="Z493" s="20" t="str">
        <f aca="false">IF(B493="","",TEXT(B493,"yyyy-mm"))</f>
        <v/>
      </c>
      <c r="AA493" s="26" t="str">
        <f aca="false">IF(Q493="","",SUM($Q$4:Q493))</f>
        <v/>
      </c>
      <c r="AB493" s="26" t="str">
        <f aca="false">IF(AA493="","",MAX($AA$4:AA493))</f>
        <v/>
      </c>
      <c r="AC493" s="26" t="str">
        <f aca="false">IF(AA493="","",AA493-AB493)</f>
        <v/>
      </c>
    </row>
    <row r="494" customFormat="false" ht="16.5" hidden="false" customHeight="true" outlineLevel="0" collapsed="false">
      <c r="A494" s="20" t="str">
        <f aca="false">IF(B494="","",ROW()-3)</f>
        <v/>
      </c>
      <c r="B494" s="30"/>
      <c r="C494" s="31"/>
      <c r="D494" s="31"/>
      <c r="E494" s="31"/>
      <c r="F494" s="31"/>
      <c r="G494" s="31"/>
      <c r="H494" s="32"/>
      <c r="I494" s="32"/>
      <c r="J494" s="32"/>
      <c r="K494" s="33"/>
      <c r="L494" s="34"/>
      <c r="M494" s="34"/>
      <c r="N494" s="32"/>
      <c r="O494" s="32"/>
      <c r="P494" s="26" t="str">
        <f aca="false">IF(OR(B494="",H494="",I494="",J494=""),"",IF(F494="Long",1,IF(F494="Short",-1,0))*(I494-H494)*J494*IF(K494="",1,K494))</f>
        <v/>
      </c>
      <c r="Q494" s="26" t="str">
        <f aca="false">IF(P494="","",P494-N(L494)-N(M494))</f>
        <v/>
      </c>
      <c r="R494" s="26" t="str">
        <f aca="false">IF(OR(B494="",H494="",N494="",J494=""),"",ABS(H494-N494)*J494*IF(K494="",1,K494))</f>
        <v/>
      </c>
      <c r="S494" s="27" t="str">
        <f aca="false">IF(OR(Q494="",R494=""),"",IF(R494=0,"",Q494/R494))</f>
        <v/>
      </c>
      <c r="T494" s="20" t="str">
        <f aca="false">IF(Q494="","",IF(Q494&gt;0,"Win",IF(Q494&lt;0,"Loss","Breakeven")))</f>
        <v/>
      </c>
      <c r="U494" s="31"/>
      <c r="V494" s="31"/>
      <c r="W494" s="31"/>
      <c r="X494" s="29"/>
      <c r="Y494" s="29"/>
      <c r="Z494" s="20" t="str">
        <f aca="false">IF(B494="","",TEXT(B494,"yyyy-mm"))</f>
        <v/>
      </c>
      <c r="AA494" s="26" t="str">
        <f aca="false">IF(Q494="","",SUM($Q$4:Q494))</f>
        <v/>
      </c>
      <c r="AB494" s="26" t="str">
        <f aca="false">IF(AA494="","",MAX($AA$4:AA494))</f>
        <v/>
      </c>
      <c r="AC494" s="26" t="str">
        <f aca="false">IF(AA494="","",AA494-AB494)</f>
        <v/>
      </c>
    </row>
    <row r="495" customFormat="false" ht="16.5" hidden="false" customHeight="true" outlineLevel="0" collapsed="false">
      <c r="A495" s="20" t="str">
        <f aca="false">IF(B495="","",ROW()-3)</f>
        <v/>
      </c>
      <c r="B495" s="30"/>
      <c r="C495" s="31"/>
      <c r="D495" s="31"/>
      <c r="E495" s="31"/>
      <c r="F495" s="31"/>
      <c r="G495" s="31"/>
      <c r="H495" s="32"/>
      <c r="I495" s="32"/>
      <c r="J495" s="32"/>
      <c r="K495" s="33"/>
      <c r="L495" s="34"/>
      <c r="M495" s="34"/>
      <c r="N495" s="32"/>
      <c r="O495" s="32"/>
      <c r="P495" s="26" t="str">
        <f aca="false">IF(OR(B495="",H495="",I495="",J495=""),"",IF(F495="Long",1,IF(F495="Short",-1,0))*(I495-H495)*J495*IF(K495="",1,K495))</f>
        <v/>
      </c>
      <c r="Q495" s="26" t="str">
        <f aca="false">IF(P495="","",P495-N(L495)-N(M495))</f>
        <v/>
      </c>
      <c r="R495" s="26" t="str">
        <f aca="false">IF(OR(B495="",H495="",N495="",J495=""),"",ABS(H495-N495)*J495*IF(K495="",1,K495))</f>
        <v/>
      </c>
      <c r="S495" s="27" t="str">
        <f aca="false">IF(OR(Q495="",R495=""),"",IF(R495=0,"",Q495/R495))</f>
        <v/>
      </c>
      <c r="T495" s="20" t="str">
        <f aca="false">IF(Q495="","",IF(Q495&gt;0,"Win",IF(Q495&lt;0,"Loss","Breakeven")))</f>
        <v/>
      </c>
      <c r="U495" s="31"/>
      <c r="V495" s="31"/>
      <c r="W495" s="31"/>
      <c r="X495" s="29"/>
      <c r="Y495" s="29"/>
      <c r="Z495" s="20" t="str">
        <f aca="false">IF(B495="","",TEXT(B495,"yyyy-mm"))</f>
        <v/>
      </c>
      <c r="AA495" s="26" t="str">
        <f aca="false">IF(Q495="","",SUM($Q$4:Q495))</f>
        <v/>
      </c>
      <c r="AB495" s="26" t="str">
        <f aca="false">IF(AA495="","",MAX($AA$4:AA495))</f>
        <v/>
      </c>
      <c r="AC495" s="26" t="str">
        <f aca="false">IF(AA495="","",AA495-AB495)</f>
        <v/>
      </c>
    </row>
    <row r="496" customFormat="false" ht="16.5" hidden="false" customHeight="true" outlineLevel="0" collapsed="false">
      <c r="A496" s="20" t="str">
        <f aca="false">IF(B496="","",ROW()-3)</f>
        <v/>
      </c>
      <c r="B496" s="30"/>
      <c r="C496" s="31"/>
      <c r="D496" s="31"/>
      <c r="E496" s="31"/>
      <c r="F496" s="31"/>
      <c r="G496" s="31"/>
      <c r="H496" s="32"/>
      <c r="I496" s="32"/>
      <c r="J496" s="32"/>
      <c r="K496" s="33"/>
      <c r="L496" s="34"/>
      <c r="M496" s="34"/>
      <c r="N496" s="32"/>
      <c r="O496" s="32"/>
      <c r="P496" s="26" t="str">
        <f aca="false">IF(OR(B496="",H496="",I496="",J496=""),"",IF(F496="Long",1,IF(F496="Short",-1,0))*(I496-H496)*J496*IF(K496="",1,K496))</f>
        <v/>
      </c>
      <c r="Q496" s="26" t="str">
        <f aca="false">IF(P496="","",P496-N(L496)-N(M496))</f>
        <v/>
      </c>
      <c r="R496" s="26" t="str">
        <f aca="false">IF(OR(B496="",H496="",N496="",J496=""),"",ABS(H496-N496)*J496*IF(K496="",1,K496))</f>
        <v/>
      </c>
      <c r="S496" s="27" t="str">
        <f aca="false">IF(OR(Q496="",R496=""),"",IF(R496=0,"",Q496/R496))</f>
        <v/>
      </c>
      <c r="T496" s="20" t="str">
        <f aca="false">IF(Q496="","",IF(Q496&gt;0,"Win",IF(Q496&lt;0,"Loss","Breakeven")))</f>
        <v/>
      </c>
      <c r="U496" s="31"/>
      <c r="V496" s="31"/>
      <c r="W496" s="31"/>
      <c r="X496" s="29"/>
      <c r="Y496" s="29"/>
      <c r="Z496" s="20" t="str">
        <f aca="false">IF(B496="","",TEXT(B496,"yyyy-mm"))</f>
        <v/>
      </c>
      <c r="AA496" s="26" t="str">
        <f aca="false">IF(Q496="","",SUM($Q$4:Q496))</f>
        <v/>
      </c>
      <c r="AB496" s="26" t="str">
        <f aca="false">IF(AA496="","",MAX($AA$4:AA496))</f>
        <v/>
      </c>
      <c r="AC496" s="26" t="str">
        <f aca="false">IF(AA496="","",AA496-AB496)</f>
        <v/>
      </c>
    </row>
    <row r="497" customFormat="false" ht="16.5" hidden="false" customHeight="true" outlineLevel="0" collapsed="false">
      <c r="A497" s="20" t="str">
        <f aca="false">IF(B497="","",ROW()-3)</f>
        <v/>
      </c>
      <c r="B497" s="30"/>
      <c r="C497" s="31"/>
      <c r="D497" s="31"/>
      <c r="E497" s="31"/>
      <c r="F497" s="31"/>
      <c r="G497" s="31"/>
      <c r="H497" s="32"/>
      <c r="I497" s="32"/>
      <c r="J497" s="32"/>
      <c r="K497" s="33"/>
      <c r="L497" s="34"/>
      <c r="M497" s="34"/>
      <c r="N497" s="32"/>
      <c r="O497" s="32"/>
      <c r="P497" s="26" t="str">
        <f aca="false">IF(OR(B497="",H497="",I497="",J497=""),"",IF(F497="Long",1,IF(F497="Short",-1,0))*(I497-H497)*J497*IF(K497="",1,K497))</f>
        <v/>
      </c>
      <c r="Q497" s="26" t="str">
        <f aca="false">IF(P497="","",P497-N(L497)-N(M497))</f>
        <v/>
      </c>
      <c r="R497" s="26" t="str">
        <f aca="false">IF(OR(B497="",H497="",N497="",J497=""),"",ABS(H497-N497)*J497*IF(K497="",1,K497))</f>
        <v/>
      </c>
      <c r="S497" s="27" t="str">
        <f aca="false">IF(OR(Q497="",R497=""),"",IF(R497=0,"",Q497/R497))</f>
        <v/>
      </c>
      <c r="T497" s="20" t="str">
        <f aca="false">IF(Q497="","",IF(Q497&gt;0,"Win",IF(Q497&lt;0,"Loss","Breakeven")))</f>
        <v/>
      </c>
      <c r="U497" s="31"/>
      <c r="V497" s="31"/>
      <c r="W497" s="31"/>
      <c r="X497" s="29"/>
      <c r="Y497" s="29"/>
      <c r="Z497" s="20" t="str">
        <f aca="false">IF(B497="","",TEXT(B497,"yyyy-mm"))</f>
        <v/>
      </c>
      <c r="AA497" s="26" t="str">
        <f aca="false">IF(Q497="","",SUM($Q$4:Q497))</f>
        <v/>
      </c>
      <c r="AB497" s="26" t="str">
        <f aca="false">IF(AA497="","",MAX($AA$4:AA497))</f>
        <v/>
      </c>
      <c r="AC497" s="26" t="str">
        <f aca="false">IF(AA497="","",AA497-AB497)</f>
        <v/>
      </c>
    </row>
    <row r="498" customFormat="false" ht="16.5" hidden="false" customHeight="true" outlineLevel="0" collapsed="false">
      <c r="A498" s="20" t="str">
        <f aca="false">IF(B498="","",ROW()-3)</f>
        <v/>
      </c>
      <c r="B498" s="30"/>
      <c r="C498" s="31"/>
      <c r="D498" s="31"/>
      <c r="E498" s="31"/>
      <c r="F498" s="31"/>
      <c r="G498" s="31"/>
      <c r="H498" s="32"/>
      <c r="I498" s="32"/>
      <c r="J498" s="32"/>
      <c r="K498" s="33"/>
      <c r="L498" s="34"/>
      <c r="M498" s="34"/>
      <c r="N498" s="32"/>
      <c r="O498" s="32"/>
      <c r="P498" s="26" t="str">
        <f aca="false">IF(OR(B498="",H498="",I498="",J498=""),"",IF(F498="Long",1,IF(F498="Short",-1,0))*(I498-H498)*J498*IF(K498="",1,K498))</f>
        <v/>
      </c>
      <c r="Q498" s="26" t="str">
        <f aca="false">IF(P498="","",P498-N(L498)-N(M498))</f>
        <v/>
      </c>
      <c r="R498" s="26" t="str">
        <f aca="false">IF(OR(B498="",H498="",N498="",J498=""),"",ABS(H498-N498)*J498*IF(K498="",1,K498))</f>
        <v/>
      </c>
      <c r="S498" s="27" t="str">
        <f aca="false">IF(OR(Q498="",R498=""),"",IF(R498=0,"",Q498/R498))</f>
        <v/>
      </c>
      <c r="T498" s="20" t="str">
        <f aca="false">IF(Q498="","",IF(Q498&gt;0,"Win",IF(Q498&lt;0,"Loss","Breakeven")))</f>
        <v/>
      </c>
      <c r="U498" s="31"/>
      <c r="V498" s="31"/>
      <c r="W498" s="31"/>
      <c r="X498" s="29"/>
      <c r="Y498" s="29"/>
      <c r="Z498" s="20" t="str">
        <f aca="false">IF(B498="","",TEXT(B498,"yyyy-mm"))</f>
        <v/>
      </c>
      <c r="AA498" s="26" t="str">
        <f aca="false">IF(Q498="","",SUM($Q$4:Q498))</f>
        <v/>
      </c>
      <c r="AB498" s="26" t="str">
        <f aca="false">IF(AA498="","",MAX($AA$4:AA498))</f>
        <v/>
      </c>
      <c r="AC498" s="26" t="str">
        <f aca="false">IF(AA498="","",AA498-AB498)</f>
        <v/>
      </c>
    </row>
    <row r="499" customFormat="false" ht="16.5" hidden="false" customHeight="true" outlineLevel="0" collapsed="false">
      <c r="A499" s="20" t="str">
        <f aca="false">IF(B499="","",ROW()-3)</f>
        <v/>
      </c>
      <c r="B499" s="30"/>
      <c r="C499" s="31"/>
      <c r="D499" s="31"/>
      <c r="E499" s="31"/>
      <c r="F499" s="31"/>
      <c r="G499" s="31"/>
      <c r="H499" s="32"/>
      <c r="I499" s="32"/>
      <c r="J499" s="32"/>
      <c r="K499" s="33"/>
      <c r="L499" s="34"/>
      <c r="M499" s="34"/>
      <c r="N499" s="32"/>
      <c r="O499" s="32"/>
      <c r="P499" s="26" t="str">
        <f aca="false">IF(OR(B499="",H499="",I499="",J499=""),"",IF(F499="Long",1,IF(F499="Short",-1,0))*(I499-H499)*J499*IF(K499="",1,K499))</f>
        <v/>
      </c>
      <c r="Q499" s="26" t="str">
        <f aca="false">IF(P499="","",P499-N(L499)-N(M499))</f>
        <v/>
      </c>
      <c r="R499" s="26" t="str">
        <f aca="false">IF(OR(B499="",H499="",N499="",J499=""),"",ABS(H499-N499)*J499*IF(K499="",1,K499))</f>
        <v/>
      </c>
      <c r="S499" s="27" t="str">
        <f aca="false">IF(OR(Q499="",R499=""),"",IF(R499=0,"",Q499/R499))</f>
        <v/>
      </c>
      <c r="T499" s="20" t="str">
        <f aca="false">IF(Q499="","",IF(Q499&gt;0,"Win",IF(Q499&lt;0,"Loss","Breakeven")))</f>
        <v/>
      </c>
      <c r="U499" s="31"/>
      <c r="V499" s="31"/>
      <c r="W499" s="31"/>
      <c r="X499" s="29"/>
      <c r="Y499" s="29"/>
      <c r="Z499" s="20" t="str">
        <f aca="false">IF(B499="","",TEXT(B499,"yyyy-mm"))</f>
        <v/>
      </c>
      <c r="AA499" s="26" t="str">
        <f aca="false">IF(Q499="","",SUM($Q$4:Q499))</f>
        <v/>
      </c>
      <c r="AB499" s="26" t="str">
        <f aca="false">IF(AA499="","",MAX($AA$4:AA499))</f>
        <v/>
      </c>
      <c r="AC499" s="26" t="str">
        <f aca="false">IF(AA499="","",AA499-AB499)</f>
        <v/>
      </c>
    </row>
    <row r="500" customFormat="false" ht="16.5" hidden="false" customHeight="true" outlineLevel="0" collapsed="false">
      <c r="A500" s="20" t="str">
        <f aca="false">IF(B500="","",ROW()-3)</f>
        <v/>
      </c>
      <c r="B500" s="30"/>
      <c r="C500" s="31"/>
      <c r="D500" s="31"/>
      <c r="E500" s="31"/>
      <c r="F500" s="31"/>
      <c r="G500" s="31"/>
      <c r="H500" s="32"/>
      <c r="I500" s="32"/>
      <c r="J500" s="32"/>
      <c r="K500" s="33"/>
      <c r="L500" s="34"/>
      <c r="M500" s="34"/>
      <c r="N500" s="32"/>
      <c r="O500" s="32"/>
      <c r="P500" s="26" t="str">
        <f aca="false">IF(OR(B500="",H500="",I500="",J500=""),"",IF(F500="Long",1,IF(F500="Short",-1,0))*(I500-H500)*J500*IF(K500="",1,K500))</f>
        <v/>
      </c>
      <c r="Q500" s="26" t="str">
        <f aca="false">IF(P500="","",P500-N(L500)-N(M500))</f>
        <v/>
      </c>
      <c r="R500" s="26" t="str">
        <f aca="false">IF(OR(B500="",H500="",N500="",J500=""),"",ABS(H500-N500)*J500*IF(K500="",1,K500))</f>
        <v/>
      </c>
      <c r="S500" s="27" t="str">
        <f aca="false">IF(OR(Q500="",R500=""),"",IF(R500=0,"",Q500/R500))</f>
        <v/>
      </c>
      <c r="T500" s="20" t="str">
        <f aca="false">IF(Q500="","",IF(Q500&gt;0,"Win",IF(Q500&lt;0,"Loss","Breakeven")))</f>
        <v/>
      </c>
      <c r="U500" s="31"/>
      <c r="V500" s="31"/>
      <c r="W500" s="31"/>
      <c r="X500" s="29"/>
      <c r="Y500" s="29"/>
      <c r="Z500" s="20" t="str">
        <f aca="false">IF(B500="","",TEXT(B500,"yyyy-mm"))</f>
        <v/>
      </c>
      <c r="AA500" s="26" t="str">
        <f aca="false">IF(Q500="","",SUM($Q$4:Q500))</f>
        <v/>
      </c>
      <c r="AB500" s="26" t="str">
        <f aca="false">IF(AA500="","",MAX($AA$4:AA500))</f>
        <v/>
      </c>
      <c r="AC500" s="26" t="str">
        <f aca="false">IF(AA500="","",AA500-AB500)</f>
        <v/>
      </c>
    </row>
    <row r="501" customFormat="false" ht="16.5" hidden="false" customHeight="true" outlineLevel="0" collapsed="false">
      <c r="A501" s="20" t="str">
        <f aca="false">IF(B501="","",ROW()-3)</f>
        <v/>
      </c>
      <c r="B501" s="30"/>
      <c r="C501" s="31"/>
      <c r="D501" s="31"/>
      <c r="E501" s="31"/>
      <c r="F501" s="31"/>
      <c r="G501" s="31"/>
      <c r="H501" s="32"/>
      <c r="I501" s="32"/>
      <c r="J501" s="32"/>
      <c r="K501" s="33"/>
      <c r="L501" s="34"/>
      <c r="M501" s="34"/>
      <c r="N501" s="32"/>
      <c r="O501" s="32"/>
      <c r="P501" s="26" t="str">
        <f aca="false">IF(OR(B501="",H501="",I501="",J501=""),"",IF(F501="Long",1,IF(F501="Short",-1,0))*(I501-H501)*J501*IF(K501="",1,K501))</f>
        <v/>
      </c>
      <c r="Q501" s="26" t="str">
        <f aca="false">IF(P501="","",P501-N(L501)-N(M501))</f>
        <v/>
      </c>
      <c r="R501" s="26" t="str">
        <f aca="false">IF(OR(B501="",H501="",N501="",J501=""),"",ABS(H501-N501)*J501*IF(K501="",1,K501))</f>
        <v/>
      </c>
      <c r="S501" s="27" t="str">
        <f aca="false">IF(OR(Q501="",R501=""),"",IF(R501=0,"",Q501/R501))</f>
        <v/>
      </c>
      <c r="T501" s="20" t="str">
        <f aca="false">IF(Q501="","",IF(Q501&gt;0,"Win",IF(Q501&lt;0,"Loss","Breakeven")))</f>
        <v/>
      </c>
      <c r="U501" s="31"/>
      <c r="V501" s="31"/>
      <c r="W501" s="31"/>
      <c r="X501" s="29"/>
      <c r="Y501" s="29"/>
      <c r="Z501" s="20" t="str">
        <f aca="false">IF(B501="","",TEXT(B501,"yyyy-mm"))</f>
        <v/>
      </c>
      <c r="AA501" s="26" t="str">
        <f aca="false">IF(Q501="","",SUM($Q$4:Q501))</f>
        <v/>
      </c>
      <c r="AB501" s="26" t="str">
        <f aca="false">IF(AA501="","",MAX($AA$4:AA501))</f>
        <v/>
      </c>
      <c r="AC501" s="26" t="str">
        <f aca="false">IF(AA501="","",AA501-AB501)</f>
        <v/>
      </c>
    </row>
    <row r="502" customFormat="false" ht="16.5" hidden="false" customHeight="true" outlineLevel="0" collapsed="false">
      <c r="A502" s="20" t="str">
        <f aca="false">IF(B502="","",ROW()-3)</f>
        <v/>
      </c>
      <c r="B502" s="30"/>
      <c r="C502" s="31"/>
      <c r="D502" s="31"/>
      <c r="E502" s="31"/>
      <c r="F502" s="31"/>
      <c r="G502" s="31"/>
      <c r="H502" s="32"/>
      <c r="I502" s="32"/>
      <c r="J502" s="32"/>
      <c r="K502" s="33"/>
      <c r="L502" s="34"/>
      <c r="M502" s="34"/>
      <c r="N502" s="32"/>
      <c r="O502" s="32"/>
      <c r="P502" s="26" t="str">
        <f aca="false">IF(OR(B502="",H502="",I502="",J502=""),"",IF(F502="Long",1,IF(F502="Short",-1,0))*(I502-H502)*J502*IF(K502="",1,K502))</f>
        <v/>
      </c>
      <c r="Q502" s="26" t="str">
        <f aca="false">IF(P502="","",P502-N(L502)-N(M502))</f>
        <v/>
      </c>
      <c r="R502" s="26" t="str">
        <f aca="false">IF(OR(B502="",H502="",N502="",J502=""),"",ABS(H502-N502)*J502*IF(K502="",1,K502))</f>
        <v/>
      </c>
      <c r="S502" s="27" t="str">
        <f aca="false">IF(OR(Q502="",R502=""),"",IF(R502=0,"",Q502/R502))</f>
        <v/>
      </c>
      <c r="T502" s="20" t="str">
        <f aca="false">IF(Q502="","",IF(Q502&gt;0,"Win",IF(Q502&lt;0,"Loss","Breakeven")))</f>
        <v/>
      </c>
      <c r="U502" s="31"/>
      <c r="V502" s="31"/>
      <c r="W502" s="31"/>
      <c r="X502" s="29"/>
      <c r="Y502" s="29"/>
      <c r="Z502" s="20" t="str">
        <f aca="false">IF(B502="","",TEXT(B502,"yyyy-mm"))</f>
        <v/>
      </c>
      <c r="AA502" s="26" t="str">
        <f aca="false">IF(Q502="","",SUM($Q$4:Q502))</f>
        <v/>
      </c>
      <c r="AB502" s="26" t="str">
        <f aca="false">IF(AA502="","",MAX($AA$4:AA502))</f>
        <v/>
      </c>
      <c r="AC502" s="26" t="str">
        <f aca="false">IF(AA502="","",AA502-AB502)</f>
        <v/>
      </c>
    </row>
    <row r="503" customFormat="false" ht="16.5" hidden="false" customHeight="true" outlineLevel="0" collapsed="false">
      <c r="A503" s="20" t="str">
        <f aca="false">IF(B503="","",ROW()-3)</f>
        <v/>
      </c>
      <c r="B503" s="30"/>
      <c r="C503" s="31"/>
      <c r="D503" s="31"/>
      <c r="E503" s="31"/>
      <c r="F503" s="31"/>
      <c r="G503" s="31"/>
      <c r="H503" s="32"/>
      <c r="I503" s="32"/>
      <c r="J503" s="32"/>
      <c r="K503" s="33"/>
      <c r="L503" s="34"/>
      <c r="M503" s="34"/>
      <c r="N503" s="32"/>
      <c r="O503" s="32"/>
      <c r="P503" s="26" t="str">
        <f aca="false">IF(OR(B503="",H503="",I503="",J503=""),"",IF(F503="Long",1,IF(F503="Short",-1,0))*(I503-H503)*J503*IF(K503="",1,K503))</f>
        <v/>
      </c>
      <c r="Q503" s="26" t="str">
        <f aca="false">IF(P503="","",P503-N(L503)-N(M503))</f>
        <v/>
      </c>
      <c r="R503" s="26" t="str">
        <f aca="false">IF(OR(B503="",H503="",N503="",J503=""),"",ABS(H503-N503)*J503*IF(K503="",1,K503))</f>
        <v/>
      </c>
      <c r="S503" s="27" t="str">
        <f aca="false">IF(OR(Q503="",R503=""),"",IF(R503=0,"",Q503/R503))</f>
        <v/>
      </c>
      <c r="T503" s="20" t="str">
        <f aca="false">IF(Q503="","",IF(Q503&gt;0,"Win",IF(Q503&lt;0,"Loss","Breakeven")))</f>
        <v/>
      </c>
      <c r="U503" s="31"/>
      <c r="V503" s="31"/>
      <c r="W503" s="31"/>
      <c r="X503" s="29"/>
      <c r="Y503" s="29"/>
      <c r="Z503" s="20" t="str">
        <f aca="false">IF(B503="","",TEXT(B503,"yyyy-mm"))</f>
        <v/>
      </c>
      <c r="AA503" s="26" t="str">
        <f aca="false">IF(Q503="","",SUM($Q$4:Q503))</f>
        <v/>
      </c>
      <c r="AB503" s="26" t="str">
        <f aca="false">IF(AA503="","",MAX($AA$4:AA503))</f>
        <v/>
      </c>
      <c r="AC503" s="26" t="str">
        <f aca="false">IF(AA503="","",AA503-AB503)</f>
        <v/>
      </c>
    </row>
  </sheetData>
  <mergeCells count="4">
    <mergeCell ref="A1:AC1"/>
    <mergeCell ref="A2:F2"/>
    <mergeCell ref="G2:O2"/>
    <mergeCell ref="P2:AC2"/>
  </mergeCells>
  <conditionalFormatting sqref="Q4:Q503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T4:T503">
    <cfRule type="expression" priority="4" aboveAverage="0" equalAverage="0" bottom="0" percent="0" rank="0" text="" dxfId="0">
      <formula>$T4="Win"</formula>
    </cfRule>
    <cfRule type="expression" priority="5" aboveAverage="0" equalAverage="0" bottom="0" percent="0" rank="0" text="" dxfId="1">
      <formula>$T4="Loss"</formula>
    </cfRule>
  </conditionalFormatting>
  <conditionalFormatting sqref="AC4:AC503">
    <cfRule type="cellIs" priority="6" operator="lessThan" aboveAverage="0" equalAverage="0" bottom="0" percent="0" rank="0" text="" dxfId="1">
      <formula>0</formula>
    </cfRule>
  </conditionalFormatting>
  <dataValidations count="7">
    <dataValidation allowBlank="true" error="Please choose a value from the list / 请从列表中选择" errorStyle="stop" errorTitle="Invalid value / 无效值" operator="between" showDropDown="false" showErrorMessage="false" showInputMessage="false" sqref="C4:C503" type="list">
      <formula1>Tags!$A$4:$A$11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E4:E503" type="list">
      <formula1>Tags!$B$4:$B$8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F4:F503" type="list">
      <formula1>Tags!$C$4:$C$5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G4:G503" type="list">
      <formula1>Tags!$D$4:$D$13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U4:U503" type="list">
      <formula1>Tags!$E$4:$E$13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V4:V503" type="list">
      <formula1>Tags!$F$4:$F$9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W4:W503" type="list">
      <formula1>Tags!$G$4:$G$8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6080B"/>
    <pageSetUpPr fitToPage="fals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20"/>
    <col collapsed="false" customWidth="true" hidden="false" outlineLevel="0" max="8" min="8" style="0" width="18"/>
  </cols>
  <sheetData>
    <row r="1" customFormat="false" ht="39.75" hidden="false" customHeight="true" outlineLevel="0" collapsed="false">
      <c r="A1" s="1" t="s">
        <v>114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115</v>
      </c>
      <c r="B2" s="2"/>
      <c r="C2" s="2"/>
      <c r="D2" s="2"/>
      <c r="E2" s="2"/>
      <c r="F2" s="2"/>
      <c r="G2" s="2"/>
      <c r="H2" s="2"/>
    </row>
    <row r="4" customFormat="false" ht="24" hidden="false" customHeight="true" outlineLevel="0" collapsed="false">
      <c r="A4" s="3" t="s">
        <v>116</v>
      </c>
      <c r="B4" s="3"/>
      <c r="C4" s="3"/>
      <c r="D4" s="3"/>
      <c r="E4" s="3"/>
      <c r="F4" s="3"/>
      <c r="G4" s="3"/>
      <c r="H4" s="3"/>
    </row>
    <row r="5" customFormat="false" ht="19.7" hidden="false" customHeight="false" outlineLevel="0" collapsed="false">
      <c r="A5" s="35" t="s">
        <v>117</v>
      </c>
      <c r="B5" s="36" t="n">
        <f aca="false">SUM(Trades!Q4:Q503)</f>
        <v>1400</v>
      </c>
      <c r="C5" s="35" t="s">
        <v>118</v>
      </c>
      <c r="D5" s="37" t="n">
        <f aca="false">IFERROR(COUNTIF(Trades!Q4:Q503,"&gt;0")/COUNT(Trades!Q4:Q503),0)</f>
        <v>0.7</v>
      </c>
      <c r="E5" s="35" t="s">
        <v>119</v>
      </c>
      <c r="F5" s="38" t="n">
        <f aca="false">IF(SUMIF(Trades!Q4:Q503,"&lt;0")=0,IF(SUMIF(Trades!Q4:Q503,"&gt;0")&gt;0,"∞",0),SUMIF(Trades!Q4:Q503,"&gt;0")/-SUMIF(Trades!Q4:Q503,"&lt;0"))</f>
        <v>3.28013029315961</v>
      </c>
      <c r="G5" s="35" t="s">
        <v>120</v>
      </c>
      <c r="H5" s="36" t="n">
        <f aca="false">IFERROR(AVERAGE(Trades!Q4:Q503),0)</f>
        <v>140</v>
      </c>
    </row>
    <row r="7" customFormat="false" ht="19.7" hidden="false" customHeight="false" outlineLevel="0" collapsed="false">
      <c r="A7" s="35" t="s">
        <v>121</v>
      </c>
      <c r="B7" s="39" t="n">
        <f aca="false">COUNTA(Trades!B4:B503)</f>
        <v>10</v>
      </c>
      <c r="C7" s="35" t="s">
        <v>122</v>
      </c>
      <c r="D7" s="38" t="n">
        <f aca="false">IFERROR(AVERAGE(Trades!S4:S503),0)</f>
        <v>0.63335</v>
      </c>
      <c r="E7" s="35" t="s">
        <v>123</v>
      </c>
      <c r="F7" s="36" t="n">
        <f aca="false">IFERROR(MIN(Trades!AC4:AC503),0)</f>
        <v>-248</v>
      </c>
      <c r="G7" s="35" t="s">
        <v>124</v>
      </c>
      <c r="H7" s="36" t="n">
        <f aca="false">SUM(Trades!L4:L503)+SUM(Trades!M4:M503)</f>
        <v>105</v>
      </c>
    </row>
    <row r="10" customFormat="false" ht="15" hidden="false" customHeight="false" outlineLevel="0" collapsed="false">
      <c r="A10" s="19" t="s">
        <v>60</v>
      </c>
      <c r="B10" s="19" t="s">
        <v>125</v>
      </c>
      <c r="C10" s="19" t="s">
        <v>126</v>
      </c>
      <c r="D10" s="19" t="s">
        <v>127</v>
      </c>
      <c r="F10" s="19" t="s">
        <v>74</v>
      </c>
      <c r="G10" s="19" t="s">
        <v>128</v>
      </c>
      <c r="H10" s="19" t="s">
        <v>127</v>
      </c>
    </row>
    <row r="11" customFormat="false" ht="15" hidden="false" customHeight="false" outlineLevel="0" collapsed="false">
      <c r="A11" s="40" t="str">
        <f aca="false">Tags!D4</f>
        <v>Breakout</v>
      </c>
      <c r="B11" s="40" t="n">
        <f aca="false">COUNTIF(Trades!$G$4:$G$503,$A11)</f>
        <v>3</v>
      </c>
      <c r="C11" s="41" t="n">
        <f aca="false">IFERROR(COUNTIFS(Trades!$G$4:$G$503,$A11,Trades!$Q$4:$Q$503,"&gt;0")/B11,0)</f>
        <v>0.333333333333333</v>
      </c>
      <c r="D11" s="42" t="n">
        <f aca="false">SUMIF(Trades!$G$4:$G$503,$A11,Trades!$Q$4:$Q$503)</f>
        <v>-351</v>
      </c>
      <c r="F11" s="40" t="str">
        <f aca="false">Tags!E4</f>
        <v>None</v>
      </c>
      <c r="G11" s="40" t="n">
        <f aca="false">COUNTIF(Trades!$U$4:$U$503,$F11)</f>
        <v>0</v>
      </c>
      <c r="H11" s="42" t="n">
        <f aca="false">SUMIF(Trades!$U$4:$U$503,$F11,Trades!$Q$4:$Q$503)</f>
        <v>0</v>
      </c>
    </row>
    <row r="12" customFormat="false" ht="15" hidden="false" customHeight="false" outlineLevel="0" collapsed="false">
      <c r="A12" s="40" t="str">
        <f aca="false">Tags!D5</f>
        <v>Pullback</v>
      </c>
      <c r="B12" s="40" t="n">
        <f aca="false">COUNTIF(Trades!$G$4:$G$503,$A12)</f>
        <v>2</v>
      </c>
      <c r="C12" s="41" t="n">
        <f aca="false">IFERROR(COUNTIFS(Trades!$G$4:$G$503,$A12,Trades!$Q$4:$Q$503,"&gt;0")/B12,0)</f>
        <v>1</v>
      </c>
      <c r="D12" s="42" t="n">
        <f aca="false">SUMIF(Trades!$G$4:$G$503,$A12,Trades!$Q$4:$Q$503)</f>
        <v>376</v>
      </c>
      <c r="F12" s="40" t="str">
        <f aca="false">Tags!E5</f>
        <v>FOMO</v>
      </c>
      <c r="G12" s="40" t="n">
        <f aca="false">COUNTIF(Trades!$U$4:$U$503,$F12)</f>
        <v>0</v>
      </c>
      <c r="H12" s="42" t="n">
        <f aca="false">SUMIF(Trades!$U$4:$U$503,$F12,Trades!$Q$4:$Q$503)</f>
        <v>0</v>
      </c>
    </row>
    <row r="13" customFormat="false" ht="15" hidden="false" customHeight="false" outlineLevel="0" collapsed="false">
      <c r="A13" s="40" t="str">
        <f aca="false">Tags!D6</f>
        <v>Range</v>
      </c>
      <c r="B13" s="40" t="n">
        <f aca="false">COUNTIF(Trades!$G$4:$G$503,$A13)</f>
        <v>2</v>
      </c>
      <c r="C13" s="41" t="n">
        <f aca="false">IFERROR(COUNTIFS(Trades!$G$4:$G$503,$A13,Trades!$Q$4:$Q$503,"&gt;0")/B13,0)</f>
        <v>0.5</v>
      </c>
      <c r="D13" s="42" t="n">
        <f aca="false">SUMIF(Trades!$G$4:$G$503,$A13,Trades!$Q$4:$Q$503)</f>
        <v>580</v>
      </c>
      <c r="F13" s="40" t="str">
        <f aca="false">Tags!E6</f>
        <v>Revenge</v>
      </c>
      <c r="G13" s="40" t="n">
        <f aca="false">COUNTIF(Trades!$U$4:$U$503,$F13)</f>
        <v>0</v>
      </c>
      <c r="H13" s="42" t="n">
        <f aca="false">SUMIF(Trades!$U$4:$U$503,$F13,Trades!$Q$4:$Q$503)</f>
        <v>0</v>
      </c>
    </row>
    <row r="14" customFormat="false" ht="15" hidden="false" customHeight="false" outlineLevel="0" collapsed="false">
      <c r="A14" s="40" t="str">
        <f aca="false">Tags!D7</f>
        <v>Trend</v>
      </c>
      <c r="B14" s="40" t="n">
        <f aca="false">COUNTIF(Trades!$G$4:$G$503,$A14)</f>
        <v>2</v>
      </c>
      <c r="C14" s="41" t="n">
        <f aca="false">IFERROR(COUNTIFS(Trades!$G$4:$G$503,$A14,Trades!$Q$4:$Q$503,"&gt;0")/B14,0)</f>
        <v>1</v>
      </c>
      <c r="D14" s="42" t="n">
        <f aca="false">SUMIF(Trades!$G$4:$G$503,$A14,Trades!$Q$4:$Q$503)</f>
        <v>727</v>
      </c>
      <c r="F14" s="40" t="str">
        <f aca="false">Tags!E7</f>
        <v>Oversize</v>
      </c>
      <c r="G14" s="40" t="n">
        <f aca="false">COUNTIF(Trades!$U$4:$U$503,$F14)</f>
        <v>1</v>
      </c>
      <c r="H14" s="42" t="n">
        <f aca="false">SUMIF(Trades!$U$4:$U$503,$F14,Trades!$Q$4:$Q$503)</f>
        <v>-208</v>
      </c>
    </row>
    <row r="15" customFormat="false" ht="15" hidden="false" customHeight="false" outlineLevel="0" collapsed="false">
      <c r="A15" s="40" t="str">
        <f aca="false">Tags!D8</f>
        <v>News</v>
      </c>
      <c r="B15" s="40" t="n">
        <f aca="false">COUNTIF(Trades!$G$4:$G$503,$A15)</f>
        <v>1</v>
      </c>
      <c r="C15" s="41" t="n">
        <f aca="false">IFERROR(COUNTIFS(Trades!$G$4:$G$503,$A15,Trades!$Q$4:$Q$503,"&gt;0")/B15,0)</f>
        <v>1</v>
      </c>
      <c r="D15" s="42" t="n">
        <f aca="false">SUMIF(Trades!$G$4:$G$503,$A15,Trades!$Q$4:$Q$503)</f>
        <v>68</v>
      </c>
      <c r="F15" s="40" t="str">
        <f aca="false">Tags!E8</f>
        <v>Early Exit</v>
      </c>
      <c r="G15" s="40" t="n">
        <f aca="false">COUNTIF(Trades!$U$4:$U$503,$F15)</f>
        <v>1</v>
      </c>
      <c r="H15" s="42" t="n">
        <f aca="false">SUMIF(Trades!$U$4:$U$503,$F15,Trades!$Q$4:$Q$503)</f>
        <v>-158</v>
      </c>
    </row>
    <row r="16" customFormat="false" ht="15" hidden="false" customHeight="false" outlineLevel="0" collapsed="false">
      <c r="A16" s="40" t="str">
        <f aca="false">Tags!D9</f>
        <v>Scalp</v>
      </c>
      <c r="B16" s="40" t="n">
        <f aca="false">COUNTIF(Trades!$G$4:$G$503,$A16)</f>
        <v>0</v>
      </c>
      <c r="C16" s="41" t="n">
        <f aca="false">IFERROR(COUNTIFS(Trades!$G$4:$G$503,$A16,Trades!$Q$4:$Q$503,"&gt;0")/B16,0)</f>
        <v>0</v>
      </c>
      <c r="D16" s="42" t="n">
        <f aca="false">SUMIF(Trades!$G$4:$G$503,$A16,Trades!$Q$4:$Q$503)</f>
        <v>0</v>
      </c>
      <c r="F16" s="40" t="str">
        <f aca="false">Tags!E9</f>
        <v>Late Stop</v>
      </c>
      <c r="G16" s="40" t="n">
        <f aca="false">COUNTIF(Trades!$U$4:$U$503,$F16)</f>
        <v>1</v>
      </c>
      <c r="H16" s="42" t="n">
        <f aca="false">SUMIF(Trades!$U$4:$U$503,$F16,Trades!$Q$4:$Q$503)</f>
        <v>-248</v>
      </c>
    </row>
    <row r="17" customFormat="false" ht="15" hidden="false" customHeight="false" outlineLevel="0" collapsed="false">
      <c r="A17" s="40" t="str">
        <f aca="false">Tags!D10</f>
        <v>Swing</v>
      </c>
      <c r="B17" s="40" t="n">
        <f aca="false">COUNTIF(Trades!$G$4:$G$503,$A17)</f>
        <v>0</v>
      </c>
      <c r="C17" s="41" t="n">
        <f aca="false">IFERROR(COUNTIFS(Trades!$G$4:$G$503,$A17,Trades!$Q$4:$Q$503,"&gt;0")/B17,0)</f>
        <v>0</v>
      </c>
      <c r="D17" s="42" t="n">
        <f aca="false">SUMIF(Trades!$G$4:$G$503,$A17,Trades!$Q$4:$Q$503)</f>
        <v>0</v>
      </c>
      <c r="F17" s="40" t="str">
        <f aca="false">Tags!E10</f>
        <v>Overtrading</v>
      </c>
      <c r="G17" s="40" t="n">
        <f aca="false">COUNTIF(Trades!$U$4:$U$503,$F17)</f>
        <v>0</v>
      </c>
      <c r="H17" s="42" t="n">
        <f aca="false">SUMIF(Trades!$U$4:$U$503,$F17,Trades!$Q$4:$Q$503)</f>
        <v>0</v>
      </c>
    </row>
    <row r="18" customFormat="false" ht="15" hidden="false" customHeight="false" outlineLevel="0" collapsed="false">
      <c r="A18" s="40" t="str">
        <f aca="false">Tags!D11</f>
        <v>Reversal</v>
      </c>
      <c r="B18" s="40" t="n">
        <f aca="false">COUNTIF(Trades!$G$4:$G$503,$A18)</f>
        <v>0</v>
      </c>
      <c r="C18" s="41" t="n">
        <f aca="false">IFERROR(COUNTIFS(Trades!$G$4:$G$503,$A18,Trades!$Q$4:$Q$503,"&gt;0")/B18,0)</f>
        <v>0</v>
      </c>
      <c r="D18" s="42" t="n">
        <f aca="false">SUMIF(Trades!$G$4:$G$503,$A18,Trades!$Q$4:$Q$503)</f>
        <v>0</v>
      </c>
      <c r="F18" s="40" t="str">
        <f aca="false">Tags!E11</f>
        <v>Rule Break</v>
      </c>
      <c r="G18" s="40" t="n">
        <f aca="false">COUNTIF(Trades!$U$4:$U$503,$F18)</f>
        <v>0</v>
      </c>
      <c r="H18" s="42" t="n">
        <f aca="false">SUMIF(Trades!$U$4:$U$503,$F18,Trades!$Q$4:$Q$503)</f>
        <v>0</v>
      </c>
    </row>
    <row r="19" customFormat="false" ht="15" hidden="false" customHeight="false" outlineLevel="0" collapsed="false">
      <c r="A19" s="40" t="str">
        <f aca="false">Tags!D12</f>
        <v>Continuation</v>
      </c>
      <c r="B19" s="40" t="n">
        <f aca="false">COUNTIF(Trades!$G$4:$G$503,$A19)</f>
        <v>0</v>
      </c>
      <c r="C19" s="41" t="n">
        <f aca="false">IFERROR(COUNTIFS(Trades!$G$4:$G$503,$A19,Trades!$Q$4:$Q$503,"&gt;0")/B19,0)</f>
        <v>0</v>
      </c>
      <c r="D19" s="42" t="n">
        <f aca="false">SUMIF(Trades!$G$4:$G$503,$A19,Trades!$Q$4:$Q$503)</f>
        <v>0</v>
      </c>
      <c r="F19" s="40" t="str">
        <f aca="false">Tags!E12</f>
        <v>Chasing</v>
      </c>
      <c r="G19" s="40" t="n">
        <f aca="false">COUNTIF(Trades!$U$4:$U$503,$F19)</f>
        <v>0</v>
      </c>
      <c r="H19" s="42" t="n">
        <f aca="false">SUMIF(Trades!$U$4:$U$503,$F19,Trades!$Q$4:$Q$503)</f>
        <v>0</v>
      </c>
    </row>
    <row r="20" customFormat="false" ht="15" hidden="false" customHeight="false" outlineLevel="0" collapsed="false">
      <c r="A20" s="40" t="str">
        <f aca="false">Tags!D13</f>
        <v>Other</v>
      </c>
      <c r="B20" s="40" t="n">
        <f aca="false">COUNTIF(Trades!$G$4:$G$503,$A20)</f>
        <v>0</v>
      </c>
      <c r="C20" s="41" t="n">
        <f aca="false">IFERROR(COUNTIFS(Trades!$G$4:$G$503,$A20,Trades!$Q$4:$Q$503,"&gt;0")/B20,0)</f>
        <v>0</v>
      </c>
      <c r="D20" s="42" t="n">
        <f aca="false">SUMIF(Trades!$G$4:$G$503,$A20,Trades!$Q$4:$Q$503)</f>
        <v>0</v>
      </c>
      <c r="F20" s="40" t="str">
        <f aca="false">Tags!E13</f>
        <v>Other</v>
      </c>
      <c r="G20" s="40" t="n">
        <f aca="false">COUNTIF(Trades!$U$4:$U$503,$F20)</f>
        <v>0</v>
      </c>
      <c r="H20" s="42" t="n">
        <f aca="false">SUMIF(Trades!$U$4:$U$503,$F20,Trades!$Q$4:$Q$503)</f>
        <v>0</v>
      </c>
    </row>
    <row r="42" customFormat="false" ht="39.75" hidden="false" customHeight="true" outlineLevel="0" collapsed="false">
      <c r="A42" s="43" t="s">
        <v>129</v>
      </c>
      <c r="B42" s="43"/>
      <c r="C42" s="43"/>
      <c r="D42" s="43"/>
      <c r="E42" s="43"/>
      <c r="F42" s="43"/>
      <c r="G42" s="43"/>
      <c r="H42" s="43"/>
    </row>
  </sheetData>
  <mergeCells count="4">
    <mergeCell ref="A1:H1"/>
    <mergeCell ref="A2:H2"/>
    <mergeCell ref="A4:H4"/>
    <mergeCell ref="A42:H42"/>
  </mergeCells>
  <conditionalFormatting sqref="D11:D20">
    <cfRule type="cellIs" priority="2" operator="lessThan" aboveAverage="0" equalAverage="0" bottom="0" percent="0" rank="0" text="" dxfId="1">
      <formula>0</formula>
    </cfRule>
  </conditionalFormatting>
  <conditionalFormatting sqref="H11:H20"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474F"/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0"/>
  </cols>
  <sheetData>
    <row r="1" customFormat="false" ht="39.75" hidden="false" customHeight="true" outlineLevel="0" collapsed="false">
      <c r="A1" s="1" t="s">
        <v>130</v>
      </c>
      <c r="B1" s="1"/>
      <c r="C1" s="1"/>
      <c r="D1" s="1"/>
      <c r="E1" s="1"/>
      <c r="F1" s="1"/>
      <c r="G1" s="1"/>
    </row>
    <row r="2" customFormat="false" ht="21.75" hidden="false" customHeight="true" outlineLevel="0" collapsed="false">
      <c r="A2" s="2" t="s">
        <v>131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44" t="s">
        <v>132</v>
      </c>
      <c r="B3" s="45" t="n">
        <v>2026</v>
      </c>
    </row>
    <row r="4" customFormat="false" ht="27.75" hidden="false" customHeight="true" outlineLevel="0" collapsed="false">
      <c r="A4" s="19" t="s">
        <v>133</v>
      </c>
      <c r="B4" s="19" t="s">
        <v>134</v>
      </c>
      <c r="C4" s="19" t="s">
        <v>125</v>
      </c>
      <c r="D4" s="19" t="s">
        <v>135</v>
      </c>
      <c r="E4" s="19" t="s">
        <v>126</v>
      </c>
      <c r="F4" s="19" t="s">
        <v>127</v>
      </c>
      <c r="G4" s="19" t="s">
        <v>136</v>
      </c>
    </row>
    <row r="5" customFormat="false" ht="15" hidden="false" customHeight="false" outlineLevel="0" collapsed="false">
      <c r="A5" s="40" t="str">
        <f aca="false">TEXT(DATE($B$3,ROW()-4,1),"yyyy-mm")</f>
        <v>2026-01</v>
      </c>
      <c r="B5" s="40" t="str">
        <f aca="false">TEXT(DATE($B$3,ROW()-4,1),"mmm")</f>
        <v>Jan</v>
      </c>
      <c r="C5" s="40" t="n">
        <f aca="false">COUNTIF(Trades!$Z$4:$Z$503,$A5)</f>
        <v>5</v>
      </c>
      <c r="D5" s="40" t="n">
        <f aca="false">COUNTIFS(Trades!$Z$4:$Z$503,$A5,Trades!$Q$4:$Q$503,"&gt;0")</f>
        <v>3</v>
      </c>
      <c r="E5" s="41" t="n">
        <f aca="false">IFERROR(D5/C5,0)</f>
        <v>0.6</v>
      </c>
      <c r="F5" s="42" t="n">
        <f aca="false">SUMIF(Trades!$Z$4:$Z$503,$A5,Trades!$Q$4:$Q$503)</f>
        <v>219</v>
      </c>
      <c r="G5" s="46" t="n">
        <f aca="false">IFERROR(AVERAGEIF(Trades!$Z$4:$Z$503,$A5,Trades!$S$4:$S$503),0)</f>
        <v>0.4215</v>
      </c>
    </row>
    <row r="6" customFormat="false" ht="15" hidden="false" customHeight="false" outlineLevel="0" collapsed="false">
      <c r="A6" s="40" t="str">
        <f aca="false">TEXT(DATE($B$3,ROW()-4,1),"yyyy-mm")</f>
        <v>2026-02</v>
      </c>
      <c r="B6" s="40" t="str">
        <f aca="false">TEXT(DATE($B$3,ROW()-4,1),"mmm")</f>
        <v>Feb</v>
      </c>
      <c r="C6" s="40" t="n">
        <f aca="false">COUNTIF(Trades!$Z$4:$Z$503,$A6)</f>
        <v>5</v>
      </c>
      <c r="D6" s="40" t="n">
        <f aca="false">COUNTIFS(Trades!$Z$4:$Z$503,$A6,Trades!$Q$4:$Q$503,"&gt;0")</f>
        <v>4</v>
      </c>
      <c r="E6" s="41" t="n">
        <f aca="false">IFERROR(D6/C6,0)</f>
        <v>0.8</v>
      </c>
      <c r="F6" s="42" t="n">
        <f aca="false">SUMIF(Trades!$Z$4:$Z$503,$A6,Trades!$Q$4:$Q$503)</f>
        <v>1181</v>
      </c>
      <c r="G6" s="46" t="n">
        <f aca="false">IFERROR(AVERAGEIF(Trades!$Z$4:$Z$503,$A6,Trades!$S$4:$S$503),0)</f>
        <v>0.8452</v>
      </c>
    </row>
    <row r="7" customFormat="false" ht="15" hidden="false" customHeight="false" outlineLevel="0" collapsed="false">
      <c r="A7" s="40" t="str">
        <f aca="false">TEXT(DATE($B$3,ROW()-4,1),"yyyy-mm")</f>
        <v>2026-03</v>
      </c>
      <c r="B7" s="40" t="str">
        <f aca="false">TEXT(DATE($B$3,ROW()-4,1),"mmm")</f>
        <v>Mar</v>
      </c>
      <c r="C7" s="40" t="n">
        <f aca="false">COUNTIF(Trades!$Z$4:$Z$503,$A7)</f>
        <v>0</v>
      </c>
      <c r="D7" s="40" t="n">
        <f aca="false">COUNTIFS(Trades!$Z$4:$Z$503,$A7,Trades!$Q$4:$Q$503,"&gt;0")</f>
        <v>0</v>
      </c>
      <c r="E7" s="41" t="n">
        <f aca="false">IFERROR(D7/C7,0)</f>
        <v>0</v>
      </c>
      <c r="F7" s="42" t="n">
        <f aca="false">SUMIF(Trades!$Z$4:$Z$503,$A7,Trades!$Q$4:$Q$503)</f>
        <v>0</v>
      </c>
      <c r="G7" s="46" t="n">
        <f aca="false">IFERROR(AVERAGEIF(Trades!$Z$4:$Z$503,$A7,Trades!$S$4:$S$503),0)</f>
        <v>0</v>
      </c>
    </row>
    <row r="8" customFormat="false" ht="15" hidden="false" customHeight="false" outlineLevel="0" collapsed="false">
      <c r="A8" s="40" t="str">
        <f aca="false">TEXT(DATE($B$3,ROW()-4,1),"yyyy-mm")</f>
        <v>2026-04</v>
      </c>
      <c r="B8" s="40" t="str">
        <f aca="false">TEXT(DATE($B$3,ROW()-4,1),"mmm")</f>
        <v>Apr</v>
      </c>
      <c r="C8" s="40" t="n">
        <f aca="false">COUNTIF(Trades!$Z$4:$Z$503,$A8)</f>
        <v>0</v>
      </c>
      <c r="D8" s="40" t="n">
        <f aca="false">COUNTIFS(Trades!$Z$4:$Z$503,$A8,Trades!$Q$4:$Q$503,"&gt;0")</f>
        <v>0</v>
      </c>
      <c r="E8" s="41" t="n">
        <f aca="false">IFERROR(D8/C8,0)</f>
        <v>0</v>
      </c>
      <c r="F8" s="42" t="n">
        <f aca="false">SUMIF(Trades!$Z$4:$Z$503,$A8,Trades!$Q$4:$Q$503)</f>
        <v>0</v>
      </c>
      <c r="G8" s="46" t="n">
        <f aca="false">IFERROR(AVERAGEIF(Trades!$Z$4:$Z$503,$A8,Trades!$S$4:$S$503),0)</f>
        <v>0</v>
      </c>
    </row>
    <row r="9" customFormat="false" ht="15" hidden="false" customHeight="false" outlineLevel="0" collapsed="false">
      <c r="A9" s="40" t="str">
        <f aca="false">TEXT(DATE($B$3,ROW()-4,1),"yyyy-mm")</f>
        <v>2026-05</v>
      </c>
      <c r="B9" s="40" t="str">
        <f aca="false">TEXT(DATE($B$3,ROW()-4,1),"mmm")</f>
        <v>May</v>
      </c>
      <c r="C9" s="40" t="n">
        <f aca="false">COUNTIF(Trades!$Z$4:$Z$503,$A9)</f>
        <v>0</v>
      </c>
      <c r="D9" s="40" t="n">
        <f aca="false">COUNTIFS(Trades!$Z$4:$Z$503,$A9,Trades!$Q$4:$Q$503,"&gt;0")</f>
        <v>0</v>
      </c>
      <c r="E9" s="41" t="n">
        <f aca="false">IFERROR(D9/C9,0)</f>
        <v>0</v>
      </c>
      <c r="F9" s="42" t="n">
        <f aca="false">SUMIF(Trades!$Z$4:$Z$503,$A9,Trades!$Q$4:$Q$503)</f>
        <v>0</v>
      </c>
      <c r="G9" s="46" t="n">
        <f aca="false">IFERROR(AVERAGEIF(Trades!$Z$4:$Z$503,$A9,Trades!$S$4:$S$503),0)</f>
        <v>0</v>
      </c>
    </row>
    <row r="10" customFormat="false" ht="15" hidden="false" customHeight="false" outlineLevel="0" collapsed="false">
      <c r="A10" s="40" t="str">
        <f aca="false">TEXT(DATE($B$3,ROW()-4,1),"yyyy-mm")</f>
        <v>2026-06</v>
      </c>
      <c r="B10" s="40" t="str">
        <f aca="false">TEXT(DATE($B$3,ROW()-4,1),"mmm")</f>
        <v>Jun</v>
      </c>
      <c r="C10" s="40" t="n">
        <f aca="false">COUNTIF(Trades!$Z$4:$Z$503,$A10)</f>
        <v>0</v>
      </c>
      <c r="D10" s="40" t="n">
        <f aca="false">COUNTIFS(Trades!$Z$4:$Z$503,$A10,Trades!$Q$4:$Q$503,"&gt;0")</f>
        <v>0</v>
      </c>
      <c r="E10" s="41" t="n">
        <f aca="false">IFERROR(D10/C10,0)</f>
        <v>0</v>
      </c>
      <c r="F10" s="42" t="n">
        <f aca="false">SUMIF(Trades!$Z$4:$Z$503,$A10,Trades!$Q$4:$Q$503)</f>
        <v>0</v>
      </c>
      <c r="G10" s="46" t="n">
        <f aca="false">IFERROR(AVERAGEIF(Trades!$Z$4:$Z$503,$A10,Trades!$S$4:$S$503),0)</f>
        <v>0</v>
      </c>
    </row>
    <row r="11" customFormat="false" ht="15" hidden="false" customHeight="false" outlineLevel="0" collapsed="false">
      <c r="A11" s="40" t="str">
        <f aca="false">TEXT(DATE($B$3,ROW()-4,1),"yyyy-mm")</f>
        <v>2026-07</v>
      </c>
      <c r="B11" s="40" t="str">
        <f aca="false">TEXT(DATE($B$3,ROW()-4,1),"mmm")</f>
        <v>Jul</v>
      </c>
      <c r="C11" s="40" t="n">
        <f aca="false">COUNTIF(Trades!$Z$4:$Z$503,$A11)</f>
        <v>0</v>
      </c>
      <c r="D11" s="40" t="n">
        <f aca="false">COUNTIFS(Trades!$Z$4:$Z$503,$A11,Trades!$Q$4:$Q$503,"&gt;0")</f>
        <v>0</v>
      </c>
      <c r="E11" s="41" t="n">
        <f aca="false">IFERROR(D11/C11,0)</f>
        <v>0</v>
      </c>
      <c r="F11" s="42" t="n">
        <f aca="false">SUMIF(Trades!$Z$4:$Z$503,$A11,Trades!$Q$4:$Q$503)</f>
        <v>0</v>
      </c>
      <c r="G11" s="46" t="n">
        <f aca="false">IFERROR(AVERAGEIF(Trades!$Z$4:$Z$503,$A11,Trades!$S$4:$S$503),0)</f>
        <v>0</v>
      </c>
    </row>
    <row r="12" customFormat="false" ht="15" hidden="false" customHeight="false" outlineLevel="0" collapsed="false">
      <c r="A12" s="40" t="str">
        <f aca="false">TEXT(DATE($B$3,ROW()-4,1),"yyyy-mm")</f>
        <v>2026-08</v>
      </c>
      <c r="B12" s="40" t="str">
        <f aca="false">TEXT(DATE($B$3,ROW()-4,1),"mmm")</f>
        <v>Aug</v>
      </c>
      <c r="C12" s="40" t="n">
        <f aca="false">COUNTIF(Trades!$Z$4:$Z$503,$A12)</f>
        <v>0</v>
      </c>
      <c r="D12" s="40" t="n">
        <f aca="false">COUNTIFS(Trades!$Z$4:$Z$503,$A12,Trades!$Q$4:$Q$503,"&gt;0")</f>
        <v>0</v>
      </c>
      <c r="E12" s="41" t="n">
        <f aca="false">IFERROR(D12/C12,0)</f>
        <v>0</v>
      </c>
      <c r="F12" s="42" t="n">
        <f aca="false">SUMIF(Trades!$Z$4:$Z$503,$A12,Trades!$Q$4:$Q$503)</f>
        <v>0</v>
      </c>
      <c r="G12" s="46" t="n">
        <f aca="false">IFERROR(AVERAGEIF(Trades!$Z$4:$Z$503,$A12,Trades!$S$4:$S$503),0)</f>
        <v>0</v>
      </c>
    </row>
    <row r="13" customFormat="false" ht="15" hidden="false" customHeight="false" outlineLevel="0" collapsed="false">
      <c r="A13" s="40" t="str">
        <f aca="false">TEXT(DATE($B$3,ROW()-4,1),"yyyy-mm")</f>
        <v>2026-09</v>
      </c>
      <c r="B13" s="40" t="str">
        <f aca="false">TEXT(DATE($B$3,ROW()-4,1),"mmm")</f>
        <v>Sep</v>
      </c>
      <c r="C13" s="40" t="n">
        <f aca="false">COUNTIF(Trades!$Z$4:$Z$503,$A13)</f>
        <v>0</v>
      </c>
      <c r="D13" s="40" t="n">
        <f aca="false">COUNTIFS(Trades!$Z$4:$Z$503,$A13,Trades!$Q$4:$Q$503,"&gt;0")</f>
        <v>0</v>
      </c>
      <c r="E13" s="41" t="n">
        <f aca="false">IFERROR(D13/C13,0)</f>
        <v>0</v>
      </c>
      <c r="F13" s="42" t="n">
        <f aca="false">SUMIF(Trades!$Z$4:$Z$503,$A13,Trades!$Q$4:$Q$503)</f>
        <v>0</v>
      </c>
      <c r="G13" s="46" t="n">
        <f aca="false">IFERROR(AVERAGEIF(Trades!$Z$4:$Z$503,$A13,Trades!$S$4:$S$503),0)</f>
        <v>0</v>
      </c>
    </row>
    <row r="14" customFormat="false" ht="15" hidden="false" customHeight="false" outlineLevel="0" collapsed="false">
      <c r="A14" s="40" t="str">
        <f aca="false">TEXT(DATE($B$3,ROW()-4,1),"yyyy-mm")</f>
        <v>2026-10</v>
      </c>
      <c r="B14" s="40" t="str">
        <f aca="false">TEXT(DATE($B$3,ROW()-4,1),"mmm")</f>
        <v>Oct</v>
      </c>
      <c r="C14" s="40" t="n">
        <f aca="false">COUNTIF(Trades!$Z$4:$Z$503,$A14)</f>
        <v>0</v>
      </c>
      <c r="D14" s="40" t="n">
        <f aca="false">COUNTIFS(Trades!$Z$4:$Z$503,$A14,Trades!$Q$4:$Q$503,"&gt;0")</f>
        <v>0</v>
      </c>
      <c r="E14" s="41" t="n">
        <f aca="false">IFERROR(D14/C14,0)</f>
        <v>0</v>
      </c>
      <c r="F14" s="42" t="n">
        <f aca="false">SUMIF(Trades!$Z$4:$Z$503,$A14,Trades!$Q$4:$Q$503)</f>
        <v>0</v>
      </c>
      <c r="G14" s="46" t="n">
        <f aca="false">IFERROR(AVERAGEIF(Trades!$Z$4:$Z$503,$A14,Trades!$S$4:$S$503),0)</f>
        <v>0</v>
      </c>
    </row>
    <row r="15" customFormat="false" ht="15" hidden="false" customHeight="false" outlineLevel="0" collapsed="false">
      <c r="A15" s="40" t="str">
        <f aca="false">TEXT(DATE($B$3,ROW()-4,1),"yyyy-mm")</f>
        <v>2026-11</v>
      </c>
      <c r="B15" s="40" t="str">
        <f aca="false">TEXT(DATE($B$3,ROW()-4,1),"mmm")</f>
        <v>Nov</v>
      </c>
      <c r="C15" s="40" t="n">
        <f aca="false">COUNTIF(Trades!$Z$4:$Z$503,$A15)</f>
        <v>0</v>
      </c>
      <c r="D15" s="40" t="n">
        <f aca="false">COUNTIFS(Trades!$Z$4:$Z$503,$A15,Trades!$Q$4:$Q$503,"&gt;0")</f>
        <v>0</v>
      </c>
      <c r="E15" s="41" t="n">
        <f aca="false">IFERROR(D15/C15,0)</f>
        <v>0</v>
      </c>
      <c r="F15" s="42" t="n">
        <f aca="false">SUMIF(Trades!$Z$4:$Z$503,$A15,Trades!$Q$4:$Q$503)</f>
        <v>0</v>
      </c>
      <c r="G15" s="46" t="n">
        <f aca="false">IFERROR(AVERAGEIF(Trades!$Z$4:$Z$503,$A15,Trades!$S$4:$S$503),0)</f>
        <v>0</v>
      </c>
    </row>
    <row r="16" customFormat="false" ht="15" hidden="false" customHeight="false" outlineLevel="0" collapsed="false">
      <c r="A16" s="40" t="str">
        <f aca="false">TEXT(DATE($B$3,ROW()-4,1),"yyyy-mm")</f>
        <v>2026-12</v>
      </c>
      <c r="B16" s="40" t="str">
        <f aca="false">TEXT(DATE($B$3,ROW()-4,1),"mmm")</f>
        <v>Dec</v>
      </c>
      <c r="C16" s="40" t="n">
        <f aca="false">COUNTIF(Trades!$Z$4:$Z$503,$A16)</f>
        <v>0</v>
      </c>
      <c r="D16" s="40" t="n">
        <f aca="false">COUNTIFS(Trades!$Z$4:$Z$503,$A16,Trades!$Q$4:$Q$503,"&gt;0")</f>
        <v>0</v>
      </c>
      <c r="E16" s="41" t="n">
        <f aca="false">IFERROR(D16/C16,0)</f>
        <v>0</v>
      </c>
      <c r="F16" s="42" t="n">
        <f aca="false">SUMIF(Trades!$Z$4:$Z$503,$A16,Trades!$Q$4:$Q$503)</f>
        <v>0</v>
      </c>
      <c r="G16" s="46" t="n">
        <f aca="false">IFERROR(AVERAGEIF(Trades!$Z$4:$Z$503,$A16,Trades!$S$4:$S$503),0)</f>
        <v>0</v>
      </c>
    </row>
    <row r="17" customFormat="false" ht="15" hidden="false" customHeight="false" outlineLevel="0" collapsed="false">
      <c r="A17" s="47" t="s">
        <v>137</v>
      </c>
      <c r="B17" s="47"/>
      <c r="C17" s="47" t="n">
        <f aca="false">SUM(C5:C16)</f>
        <v>10</v>
      </c>
      <c r="D17" s="47" t="n">
        <f aca="false">SUM(D5:D16)</f>
        <v>7</v>
      </c>
      <c r="E17" s="48" t="n">
        <f aca="false">IFERROR(D17/C17,0)</f>
        <v>0.7</v>
      </c>
      <c r="F17" s="49" t="n">
        <f aca="false">SUM(F5:F16)</f>
        <v>1400</v>
      </c>
      <c r="G17" s="50" t="n">
        <f aca="false">IFERROR(AVERAGE(Trades!S4:S503),0)</f>
        <v>0.63335</v>
      </c>
    </row>
  </sheetData>
  <mergeCells count="2">
    <mergeCell ref="A1:G1"/>
    <mergeCell ref="A2:G2"/>
  </mergeCells>
  <conditionalFormatting sqref="F5:F16">
    <cfRule type="cellIs" priority="2" operator="lessThan" aboveAverage="0" equalAverage="0" bottom="0" percent="0" rank="0" text="" dxfId="1">
      <formula>0</formula>
    </cfRule>
    <cfRule type="cellIs" priority="3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6770"/>
    <pageSetUpPr fitToPage="fals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0" width="18"/>
  </cols>
  <sheetData>
    <row r="1" customFormat="false" ht="39.75" hidden="false" customHeight="true" outlineLevel="0" collapsed="false">
      <c r="A1" s="1" t="s">
        <v>138</v>
      </c>
      <c r="B1" s="1"/>
      <c r="C1" s="1"/>
      <c r="D1" s="1"/>
      <c r="E1" s="1"/>
      <c r="F1" s="1"/>
      <c r="G1" s="1"/>
    </row>
    <row r="2" customFormat="false" ht="21.75" hidden="false" customHeight="true" outlineLevel="0" collapsed="false">
      <c r="A2" s="2" t="s">
        <v>139</v>
      </c>
      <c r="B2" s="2"/>
      <c r="C2" s="2"/>
      <c r="D2" s="2"/>
      <c r="E2" s="2"/>
      <c r="F2" s="2"/>
      <c r="G2" s="2"/>
    </row>
    <row r="3" customFormat="false" ht="30" hidden="false" customHeight="true" outlineLevel="0" collapsed="false">
      <c r="A3" s="19" t="s">
        <v>56</v>
      </c>
      <c r="B3" s="19" t="s">
        <v>58</v>
      </c>
      <c r="C3" s="19" t="s">
        <v>59</v>
      </c>
      <c r="D3" s="19" t="s">
        <v>60</v>
      </c>
      <c r="E3" s="19" t="s">
        <v>74</v>
      </c>
      <c r="F3" s="19" t="s">
        <v>75</v>
      </c>
      <c r="G3" s="19" t="s">
        <v>76</v>
      </c>
    </row>
    <row r="4" customFormat="false" ht="15" hidden="false" customHeight="false" outlineLevel="0" collapsed="false">
      <c r="A4" s="9" t="s">
        <v>83</v>
      </c>
      <c r="B4" s="9" t="s">
        <v>100</v>
      </c>
      <c r="C4" s="9" t="s">
        <v>86</v>
      </c>
      <c r="D4" s="9" t="s">
        <v>87</v>
      </c>
      <c r="E4" s="9" t="s">
        <v>140</v>
      </c>
      <c r="F4" s="9" t="s">
        <v>88</v>
      </c>
      <c r="G4" s="9" t="s">
        <v>89</v>
      </c>
    </row>
    <row r="5" customFormat="false" ht="15" hidden="false" customHeight="false" outlineLevel="0" collapsed="false">
      <c r="A5" s="9" t="s">
        <v>91</v>
      </c>
      <c r="B5" s="9" t="s">
        <v>141</v>
      </c>
      <c r="C5" s="9" t="s">
        <v>93</v>
      </c>
      <c r="D5" s="9" t="s">
        <v>94</v>
      </c>
      <c r="E5" s="9" t="s">
        <v>142</v>
      </c>
      <c r="F5" s="9" t="s">
        <v>107</v>
      </c>
      <c r="G5" s="9" t="s">
        <v>95</v>
      </c>
    </row>
    <row r="6" customFormat="false" ht="15" hidden="false" customHeight="false" outlineLevel="0" collapsed="false">
      <c r="A6" s="9" t="s">
        <v>96</v>
      </c>
      <c r="B6" s="9" t="s">
        <v>85</v>
      </c>
      <c r="D6" s="9" t="s">
        <v>105</v>
      </c>
      <c r="E6" s="9" t="s">
        <v>143</v>
      </c>
      <c r="F6" s="9" t="s">
        <v>112</v>
      </c>
      <c r="G6" s="9" t="s">
        <v>103</v>
      </c>
    </row>
    <row r="7" customFormat="false" ht="15" hidden="false" customHeight="false" outlineLevel="0" collapsed="false">
      <c r="A7" s="9" t="s">
        <v>104</v>
      </c>
      <c r="B7" s="9" t="s">
        <v>144</v>
      </c>
      <c r="D7" s="9" t="s">
        <v>101</v>
      </c>
      <c r="E7" s="9" t="s">
        <v>111</v>
      </c>
      <c r="F7" s="9" t="s">
        <v>99</v>
      </c>
      <c r="G7" s="9" t="s">
        <v>145</v>
      </c>
    </row>
    <row r="8" customFormat="false" ht="15" hidden="false" customHeight="false" outlineLevel="0" collapsed="false">
      <c r="A8" s="9" t="s">
        <v>108</v>
      </c>
      <c r="B8" s="9" t="s">
        <v>146</v>
      </c>
      <c r="D8" s="9" t="s">
        <v>109</v>
      </c>
      <c r="E8" s="9" t="s">
        <v>106</v>
      </c>
      <c r="F8" s="9" t="s">
        <v>102</v>
      </c>
      <c r="G8" s="9" t="s">
        <v>146</v>
      </c>
    </row>
    <row r="9" customFormat="false" ht="15" hidden="false" customHeight="false" outlineLevel="0" collapsed="false">
      <c r="A9" s="9" t="s">
        <v>147</v>
      </c>
      <c r="D9" s="9" t="s">
        <v>148</v>
      </c>
      <c r="E9" s="9" t="s">
        <v>98</v>
      </c>
      <c r="F9" s="9" t="s">
        <v>146</v>
      </c>
    </row>
    <row r="10" customFormat="false" ht="15" hidden="false" customHeight="false" outlineLevel="0" collapsed="false">
      <c r="A10" s="9" t="s">
        <v>146</v>
      </c>
      <c r="D10" s="9" t="s">
        <v>149</v>
      </c>
      <c r="E10" s="9" t="s">
        <v>150</v>
      </c>
    </row>
    <row r="11" customFormat="false" ht="15" hidden="false" customHeight="false" outlineLevel="0" collapsed="false">
      <c r="D11" s="9" t="s">
        <v>151</v>
      </c>
      <c r="E11" s="9" t="s">
        <v>152</v>
      </c>
    </row>
    <row r="12" customFormat="false" ht="15" hidden="false" customHeight="false" outlineLevel="0" collapsed="false">
      <c r="D12" s="9" t="s">
        <v>153</v>
      </c>
      <c r="E12" s="9" t="s">
        <v>154</v>
      </c>
    </row>
    <row r="13" customFormat="false" ht="15" hidden="false" customHeight="false" outlineLevel="0" collapsed="false">
      <c r="D13" s="9" t="s">
        <v>146</v>
      </c>
      <c r="E13" s="9" t="s">
        <v>146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0D7DE"/>
    <pageSetUpPr fitToPage="false"/>
  </sheetPr>
  <dimension ref="A1:AC1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4" min="2" style="0" width="12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10" min="8" style="0" width="11"/>
    <col collapsed="false" customWidth="true" hidden="false" outlineLevel="0" max="11" min="11" style="0" width="10"/>
    <col collapsed="false" customWidth="true" hidden="false" outlineLevel="0" max="13" min="12" style="0" width="9"/>
    <col collapsed="false" customWidth="true" hidden="false" outlineLevel="0" max="15" min="14" style="0" width="11"/>
    <col collapsed="false" customWidth="true" hidden="false" outlineLevel="0" max="18" min="16" style="0" width="13"/>
    <col collapsed="false" customWidth="true" hidden="false" outlineLevel="0" max="19" min="19" style="0" width="11"/>
    <col collapsed="false" customWidth="true" hidden="false" outlineLevel="0" max="20" min="20" style="0" width="10"/>
    <col collapsed="false" customWidth="true" hidden="false" outlineLevel="0" max="21" min="21" style="0" width="13"/>
    <col collapsed="false" customWidth="true" hidden="false" outlineLevel="0" max="22" min="22" style="0" width="12"/>
    <col collapsed="false" customWidth="true" hidden="false" outlineLevel="0" max="23" min="23" style="0" width="11"/>
    <col collapsed="false" customWidth="true" hidden="false" outlineLevel="0" max="24" min="24" style="0" width="32"/>
    <col collapsed="false" customWidth="true" hidden="false" outlineLevel="0" max="25" min="25" style="0" width="24"/>
    <col collapsed="false" customWidth="true" hidden="false" outlineLevel="0" max="26" min="26" style="0" width="11"/>
    <col collapsed="false" customWidth="true" hidden="false" outlineLevel="0" max="27" min="27" style="0" width="14"/>
    <col collapsed="false" customWidth="true" hidden="false" outlineLevel="0" max="29" min="28" style="0" width="12"/>
  </cols>
  <sheetData>
    <row r="1" customFormat="false" ht="39.75" hidden="false" customHeight="true" outlineLevel="0" collapsed="false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customFormat="false" ht="19.5" hidden="false" customHeight="true" outlineLevel="0" collapsed="false">
      <c r="A2" s="16" t="s">
        <v>51</v>
      </c>
      <c r="B2" s="16"/>
      <c r="C2" s="16"/>
      <c r="D2" s="16"/>
      <c r="E2" s="16"/>
      <c r="F2" s="16"/>
      <c r="G2" s="17" t="s">
        <v>52</v>
      </c>
      <c r="H2" s="17"/>
      <c r="I2" s="17"/>
      <c r="J2" s="17"/>
      <c r="K2" s="17"/>
      <c r="L2" s="17"/>
      <c r="M2" s="17"/>
      <c r="N2" s="17"/>
      <c r="O2" s="17"/>
      <c r="P2" s="16" t="s">
        <v>53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customFormat="false" ht="63.75" hidden="false" customHeight="true" outlineLevel="0" collapsed="false">
      <c r="A3" s="18" t="s">
        <v>54</v>
      </c>
      <c r="B3" s="19" t="s">
        <v>55</v>
      </c>
      <c r="C3" s="19" t="s">
        <v>56</v>
      </c>
      <c r="D3" s="19" t="s">
        <v>57</v>
      </c>
      <c r="E3" s="19" t="s">
        <v>58</v>
      </c>
      <c r="F3" s="19" t="s">
        <v>59</v>
      </c>
      <c r="G3" s="19" t="s">
        <v>60</v>
      </c>
      <c r="H3" s="19" t="s">
        <v>61</v>
      </c>
      <c r="I3" s="19" t="s">
        <v>62</v>
      </c>
      <c r="J3" s="19" t="s">
        <v>63</v>
      </c>
      <c r="K3" s="19" t="s">
        <v>64</v>
      </c>
      <c r="L3" s="19" t="s">
        <v>65</v>
      </c>
      <c r="M3" s="19" t="s">
        <v>66</v>
      </c>
      <c r="N3" s="19" t="s">
        <v>67</v>
      </c>
      <c r="O3" s="19" t="s">
        <v>68</v>
      </c>
      <c r="P3" s="18" t="s">
        <v>69</v>
      </c>
      <c r="Q3" s="18" t="s">
        <v>70</v>
      </c>
      <c r="R3" s="18" t="s">
        <v>71</v>
      </c>
      <c r="S3" s="18" t="s">
        <v>72</v>
      </c>
      <c r="T3" s="18" t="s">
        <v>73</v>
      </c>
      <c r="U3" s="19" t="s">
        <v>74</v>
      </c>
      <c r="V3" s="19" t="s">
        <v>75</v>
      </c>
      <c r="W3" s="19" t="s">
        <v>76</v>
      </c>
      <c r="X3" s="19" t="s">
        <v>77</v>
      </c>
      <c r="Y3" s="19" t="s">
        <v>78</v>
      </c>
      <c r="Z3" s="18" t="s">
        <v>79</v>
      </c>
      <c r="AA3" s="18" t="s">
        <v>80</v>
      </c>
      <c r="AB3" s="18" t="s">
        <v>81</v>
      </c>
      <c r="AC3" s="18" t="s">
        <v>82</v>
      </c>
    </row>
    <row r="4" customFormat="false" ht="30" hidden="false" customHeight="true" outlineLevel="0" collapsed="false">
      <c r="A4" s="20" t="n">
        <f aca="false">IF(B4="","",ROW()-3)</f>
        <v>1</v>
      </c>
      <c r="B4" s="30" t="n">
        <v>46027</v>
      </c>
      <c r="C4" s="31" t="s">
        <v>83</v>
      </c>
      <c r="D4" s="31" t="s">
        <v>84</v>
      </c>
      <c r="E4" s="31" t="s">
        <v>85</v>
      </c>
      <c r="F4" s="31" t="s">
        <v>86</v>
      </c>
      <c r="G4" s="31" t="s">
        <v>87</v>
      </c>
      <c r="H4" s="32" t="n">
        <v>92000</v>
      </c>
      <c r="I4" s="32" t="n">
        <v>94500</v>
      </c>
      <c r="J4" s="32" t="n">
        <v>0.05</v>
      </c>
      <c r="K4" s="33" t="n">
        <v>1</v>
      </c>
      <c r="L4" s="34" t="n">
        <v>12</v>
      </c>
      <c r="M4" s="34" t="n">
        <v>8</v>
      </c>
      <c r="N4" s="32" t="n">
        <v>90500</v>
      </c>
      <c r="O4" s="32" t="n">
        <v>96000</v>
      </c>
      <c r="P4" s="26" t="n">
        <f aca="false">IF(OR(B4="",H4="",I4="",J4=""),"",IF(F4="Long",1,IF(F4="Short",-1,0))*(I4-H4)*J4*IF(K4="",1,K4))</f>
        <v>125</v>
      </c>
      <c r="Q4" s="26" t="n">
        <f aca="false">IF(P4="","",P4-N(L4)-N(M4))</f>
        <v>105</v>
      </c>
      <c r="R4" s="26" t="n">
        <f aca="false">IF(OR(B4="",H4="",N4="",J4=""),"",ABS(H4-N4)*J4*IF(K4="",1,K4))</f>
        <v>75</v>
      </c>
      <c r="S4" s="27" t="n">
        <f aca="false">IF(OR(Q4="",R4=""),"",IF(R4=0,"",Q4/R4))</f>
        <v>1.4</v>
      </c>
      <c r="T4" s="20" t="str">
        <f aca="false">IF(Q4="","",IF(Q4&gt;0,"Win",IF(Q4&lt;0,"Loss","Breakeven")))</f>
        <v>Win</v>
      </c>
      <c r="U4" s="31"/>
      <c r="V4" s="31" t="s">
        <v>88</v>
      </c>
      <c r="W4" s="31" t="s">
        <v>89</v>
      </c>
      <c r="X4" s="29" t="s">
        <v>156</v>
      </c>
      <c r="Y4" s="29"/>
      <c r="Z4" s="20" t="str">
        <f aca="false">IF(B4="","",TEXT(B4,"yyyy-mm"))</f>
        <v>2026-01</v>
      </c>
      <c r="AA4" s="26" t="n">
        <f aca="false">IF(Q4="","",SUM($Q$4:Q4))</f>
        <v>105</v>
      </c>
      <c r="AB4" s="26" t="n">
        <f aca="false">IF(AA4="","",MAX($AA$4:AA4))</f>
        <v>105</v>
      </c>
      <c r="AC4" s="26" t="n">
        <f aca="false">IF(AA4="","",AA4-AB4)</f>
        <v>0</v>
      </c>
    </row>
    <row r="5" customFormat="false" ht="30" hidden="false" customHeight="true" outlineLevel="0" collapsed="false">
      <c r="A5" s="20" t="n">
        <f aca="false">IF(B5="","",ROW()-3)</f>
        <v>2</v>
      </c>
      <c r="B5" s="30" t="n">
        <v>46030</v>
      </c>
      <c r="C5" s="31" t="s">
        <v>91</v>
      </c>
      <c r="D5" s="31" t="s">
        <v>92</v>
      </c>
      <c r="E5" s="31" t="s">
        <v>85</v>
      </c>
      <c r="F5" s="31" t="s">
        <v>93</v>
      </c>
      <c r="G5" s="31" t="s">
        <v>94</v>
      </c>
      <c r="H5" s="32" t="n">
        <v>3300</v>
      </c>
      <c r="I5" s="32" t="n">
        <v>3180</v>
      </c>
      <c r="J5" s="32" t="n">
        <v>2</v>
      </c>
      <c r="K5" s="33" t="n">
        <v>1</v>
      </c>
      <c r="L5" s="34" t="n">
        <v>6</v>
      </c>
      <c r="M5" s="34" t="n">
        <v>4</v>
      </c>
      <c r="N5" s="32" t="n">
        <v>3380</v>
      </c>
      <c r="O5" s="32" t="n">
        <v>3100</v>
      </c>
      <c r="P5" s="26" t="n">
        <f aca="false">IF(OR(B5="",H5="",I5="",J5=""),"",IF(F5="Long",1,IF(F5="Short",-1,0))*(I5-H5)*J5*IF(K5="",1,K5))</f>
        <v>240</v>
      </c>
      <c r="Q5" s="26" t="n">
        <f aca="false">IF(P5="","",P5-N(L5)-N(M5))</f>
        <v>230</v>
      </c>
      <c r="R5" s="26" t="n">
        <f aca="false">IF(OR(B5="",H5="",N5="",J5=""),"",ABS(H5-N5)*J5*IF(K5="",1,K5))</f>
        <v>160</v>
      </c>
      <c r="S5" s="27" t="n">
        <f aca="false">IF(OR(Q5="",R5=""),"",IF(R5=0,"",Q5/R5))</f>
        <v>1.4375</v>
      </c>
      <c r="T5" s="20" t="str">
        <f aca="false">IF(Q5="","",IF(Q5&gt;0,"Win",IF(Q5&lt;0,"Loss","Breakeven")))</f>
        <v>Win</v>
      </c>
      <c r="U5" s="31"/>
      <c r="V5" s="31" t="s">
        <v>88</v>
      </c>
      <c r="W5" s="31" t="s">
        <v>95</v>
      </c>
      <c r="X5" s="29" t="s">
        <v>157</v>
      </c>
      <c r="Y5" s="29"/>
      <c r="Z5" s="20" t="str">
        <f aca="false">IF(B5="","",TEXT(B5,"yyyy-mm"))</f>
        <v>2026-01</v>
      </c>
      <c r="AA5" s="26" t="n">
        <f aca="false">IF(Q5="","",SUM($Q$4:Q5))</f>
        <v>335</v>
      </c>
      <c r="AB5" s="26" t="n">
        <f aca="false">IF(AA5="","",MAX($AA$4:AA5))</f>
        <v>335</v>
      </c>
      <c r="AC5" s="26" t="n">
        <f aca="false">IF(AA5="","",AA5-AB5)</f>
        <v>0</v>
      </c>
    </row>
    <row r="6" customFormat="false" ht="30" hidden="false" customHeight="true" outlineLevel="0" collapsed="false">
      <c r="A6" s="20" t="n">
        <f aca="false">IF(B6="","",ROW()-3)</f>
        <v>3</v>
      </c>
      <c r="B6" s="30" t="n">
        <v>46034</v>
      </c>
      <c r="C6" s="31" t="s">
        <v>96</v>
      </c>
      <c r="D6" s="31" t="s">
        <v>97</v>
      </c>
      <c r="E6" s="31" t="s">
        <v>85</v>
      </c>
      <c r="F6" s="31" t="s">
        <v>86</v>
      </c>
      <c r="G6" s="31" t="s">
        <v>87</v>
      </c>
      <c r="H6" s="32" t="n">
        <v>180</v>
      </c>
      <c r="I6" s="32" t="n">
        <v>172</v>
      </c>
      <c r="J6" s="32" t="n">
        <v>30</v>
      </c>
      <c r="K6" s="33" t="n">
        <v>1</v>
      </c>
      <c r="L6" s="34" t="n">
        <v>5</v>
      </c>
      <c r="M6" s="34" t="n">
        <v>3</v>
      </c>
      <c r="N6" s="32" t="n">
        <v>175</v>
      </c>
      <c r="O6" s="32" t="n">
        <v>195</v>
      </c>
      <c r="P6" s="26" t="n">
        <f aca="false">IF(OR(B6="",H6="",I6="",J6=""),"",IF(F6="Long",1,IF(F6="Short",-1,0))*(I6-H6)*J6*IF(K6="",1,K6))</f>
        <v>-240</v>
      </c>
      <c r="Q6" s="26" t="n">
        <f aca="false">IF(P6="","",P6-N(L6)-N(M6))</f>
        <v>-248</v>
      </c>
      <c r="R6" s="26" t="n">
        <f aca="false">IF(OR(B6="",H6="",N6="",J6=""),"",ABS(H6-N6)*J6*IF(K6="",1,K6))</f>
        <v>150</v>
      </c>
      <c r="S6" s="27" t="n">
        <f aca="false">IF(OR(Q6="",R6=""),"",IF(R6=0,"",Q6/R6))</f>
        <v>-1.65333333333333</v>
      </c>
      <c r="T6" s="20" t="str">
        <f aca="false">IF(Q6="","",IF(Q6&gt;0,"Win",IF(Q6&lt;0,"Loss","Breakeven")))</f>
        <v>Loss</v>
      </c>
      <c r="U6" s="31" t="s">
        <v>98</v>
      </c>
      <c r="V6" s="31" t="s">
        <v>99</v>
      </c>
      <c r="W6" s="31" t="s">
        <v>89</v>
      </c>
      <c r="X6" s="29" t="s">
        <v>158</v>
      </c>
      <c r="Y6" s="29"/>
      <c r="Z6" s="20" t="str">
        <f aca="false">IF(B6="","",TEXT(B6,"yyyy-mm"))</f>
        <v>2026-01</v>
      </c>
      <c r="AA6" s="26" t="n">
        <f aca="false">IF(Q6="","",SUM($Q$4:Q6))</f>
        <v>87</v>
      </c>
      <c r="AB6" s="26" t="n">
        <f aca="false">IF(AA6="","",MAX($AA$4:AA6))</f>
        <v>335</v>
      </c>
      <c r="AC6" s="26" t="n">
        <f aca="false">IF(AA6="","",AA6-AB6)</f>
        <v>-248</v>
      </c>
    </row>
    <row r="7" customFormat="false" ht="30" hidden="false" customHeight="true" outlineLevel="0" collapsed="false">
      <c r="A7" s="20" t="n">
        <f aca="false">IF(B7="","",ROW()-3)</f>
        <v>4</v>
      </c>
      <c r="B7" s="30" t="n">
        <v>46037</v>
      </c>
      <c r="C7" s="31" t="s">
        <v>83</v>
      </c>
      <c r="D7" s="31" t="s">
        <v>84</v>
      </c>
      <c r="E7" s="31" t="s">
        <v>100</v>
      </c>
      <c r="F7" s="31" t="s">
        <v>86</v>
      </c>
      <c r="G7" s="31" t="s">
        <v>101</v>
      </c>
      <c r="H7" s="32" t="n">
        <v>90000</v>
      </c>
      <c r="I7" s="32" t="n">
        <v>93000</v>
      </c>
      <c r="J7" s="32" t="n">
        <v>0.1</v>
      </c>
      <c r="K7" s="33" t="n">
        <v>1</v>
      </c>
      <c r="L7" s="34" t="n">
        <v>10</v>
      </c>
      <c r="M7" s="34" t="n">
        <v>0</v>
      </c>
      <c r="N7" s="32" t="n">
        <v>88000</v>
      </c>
      <c r="O7" s="32" t="n">
        <v>95000</v>
      </c>
      <c r="P7" s="26" t="n">
        <f aca="false">IF(OR(B7="",H7="",I7="",J7=""),"",IF(F7="Long",1,IF(F7="Short",-1,0))*(I7-H7)*J7*IF(K7="",1,K7))</f>
        <v>300</v>
      </c>
      <c r="Q7" s="26" t="n">
        <f aca="false">IF(P7="","",P7-N(L7)-N(M7))</f>
        <v>290</v>
      </c>
      <c r="R7" s="26" t="n">
        <f aca="false">IF(OR(B7="",H7="",N7="",J7=""),"",ABS(H7-N7)*J7*IF(K7="",1,K7))</f>
        <v>200</v>
      </c>
      <c r="S7" s="27" t="n">
        <f aca="false">IF(OR(Q7="",R7=""),"",IF(R7=0,"",Q7/R7))</f>
        <v>1.45</v>
      </c>
      <c r="T7" s="20" t="str">
        <f aca="false">IF(Q7="","",IF(Q7&gt;0,"Win",IF(Q7&lt;0,"Loss","Breakeven")))</f>
        <v>Win</v>
      </c>
      <c r="U7" s="31"/>
      <c r="V7" s="31" t="s">
        <v>102</v>
      </c>
      <c r="W7" s="31" t="s">
        <v>103</v>
      </c>
      <c r="X7" s="29" t="s">
        <v>159</v>
      </c>
      <c r="Y7" s="29"/>
      <c r="Z7" s="20" t="str">
        <f aca="false">IF(B7="","",TEXT(B7,"yyyy-mm"))</f>
        <v>2026-01</v>
      </c>
      <c r="AA7" s="26" t="n">
        <f aca="false">IF(Q7="","",SUM($Q$4:Q7))</f>
        <v>377</v>
      </c>
      <c r="AB7" s="26" t="n">
        <f aca="false">IF(AA7="","",MAX($AA$4:AA7))</f>
        <v>377</v>
      </c>
      <c r="AC7" s="26" t="n">
        <f aca="false">IF(AA7="","",AA7-AB7)</f>
        <v>0</v>
      </c>
    </row>
    <row r="8" customFormat="false" ht="30" hidden="false" customHeight="true" outlineLevel="0" collapsed="false">
      <c r="A8" s="20" t="n">
        <f aca="false">IF(B8="","",ROW()-3)</f>
        <v>5</v>
      </c>
      <c r="B8" s="30" t="n">
        <v>46042</v>
      </c>
      <c r="C8" s="31" t="s">
        <v>104</v>
      </c>
      <c r="D8" s="31" t="s">
        <v>92</v>
      </c>
      <c r="E8" s="31" t="s">
        <v>100</v>
      </c>
      <c r="F8" s="31" t="s">
        <v>86</v>
      </c>
      <c r="G8" s="31" t="s">
        <v>105</v>
      </c>
      <c r="H8" s="32" t="n">
        <v>3200</v>
      </c>
      <c r="I8" s="32" t="n">
        <v>3150</v>
      </c>
      <c r="J8" s="32" t="n">
        <v>3</v>
      </c>
      <c r="K8" s="33" t="n">
        <v>1</v>
      </c>
      <c r="L8" s="34" t="n">
        <v>8</v>
      </c>
      <c r="M8" s="34" t="n">
        <v>0</v>
      </c>
      <c r="N8" s="32" t="n">
        <v>3100</v>
      </c>
      <c r="O8" s="32" t="n">
        <v>3350</v>
      </c>
      <c r="P8" s="26" t="n">
        <f aca="false">IF(OR(B8="",H8="",I8="",J8=""),"",IF(F8="Long",1,IF(F8="Short",-1,0))*(I8-H8)*J8*IF(K8="",1,K8))</f>
        <v>-150</v>
      </c>
      <c r="Q8" s="26" t="n">
        <f aca="false">IF(P8="","",P8-N(L8)-N(M8))</f>
        <v>-158</v>
      </c>
      <c r="R8" s="26" t="n">
        <f aca="false">IF(OR(B8="",H8="",N8="",J8=""),"",ABS(H8-N8)*J8*IF(K8="",1,K8))</f>
        <v>300</v>
      </c>
      <c r="S8" s="27" t="n">
        <f aca="false">IF(OR(Q8="",R8=""),"",IF(R8=0,"",Q8/R8))</f>
        <v>-0.526666666666667</v>
      </c>
      <c r="T8" s="20" t="str">
        <f aca="false">IF(Q8="","",IF(Q8&gt;0,"Win",IF(Q8&lt;0,"Loss","Breakeven")))</f>
        <v>Loss</v>
      </c>
      <c r="U8" s="31" t="s">
        <v>106</v>
      </c>
      <c r="V8" s="31" t="s">
        <v>107</v>
      </c>
      <c r="W8" s="31" t="s">
        <v>95</v>
      </c>
      <c r="X8" s="29" t="s">
        <v>160</v>
      </c>
      <c r="Y8" s="29"/>
      <c r="Z8" s="20" t="str">
        <f aca="false">IF(B8="","",TEXT(B8,"yyyy-mm"))</f>
        <v>2026-01</v>
      </c>
      <c r="AA8" s="26" t="n">
        <f aca="false">IF(Q8="","",SUM($Q$4:Q8))</f>
        <v>219</v>
      </c>
      <c r="AB8" s="26" t="n">
        <f aca="false">IF(AA8="","",MAX($AA$4:AA8))</f>
        <v>377</v>
      </c>
      <c r="AC8" s="26" t="n">
        <f aca="false">IF(AA8="","",AA8-AB8)</f>
        <v>-158</v>
      </c>
    </row>
    <row r="9" customFormat="false" ht="30" hidden="false" customHeight="true" outlineLevel="0" collapsed="false">
      <c r="A9" s="20" t="n">
        <f aca="false">IF(B9="","",ROW()-3)</f>
        <v>6</v>
      </c>
      <c r="B9" s="30" t="n">
        <v>46055</v>
      </c>
      <c r="C9" s="31" t="s">
        <v>108</v>
      </c>
      <c r="D9" s="31" t="s">
        <v>84</v>
      </c>
      <c r="E9" s="31" t="s">
        <v>85</v>
      </c>
      <c r="F9" s="31" t="s">
        <v>93</v>
      </c>
      <c r="G9" s="31" t="s">
        <v>109</v>
      </c>
      <c r="H9" s="32" t="n">
        <v>98000</v>
      </c>
      <c r="I9" s="32" t="n">
        <v>96000</v>
      </c>
      <c r="J9" s="32" t="n">
        <v>0.04</v>
      </c>
      <c r="K9" s="33" t="n">
        <v>1</v>
      </c>
      <c r="L9" s="34" t="n">
        <v>7</v>
      </c>
      <c r="M9" s="34" t="n">
        <v>5</v>
      </c>
      <c r="N9" s="32" t="n">
        <v>99500</v>
      </c>
      <c r="O9" s="32" t="n">
        <v>95000</v>
      </c>
      <c r="P9" s="26" t="n">
        <f aca="false">IF(OR(B9="",H9="",I9="",J9=""),"",IF(F9="Long",1,IF(F9="Short",-1,0))*(I9-H9)*J9*IF(K9="",1,K9))</f>
        <v>80</v>
      </c>
      <c r="Q9" s="26" t="n">
        <f aca="false">IF(P9="","",P9-N(L9)-N(M9))</f>
        <v>68</v>
      </c>
      <c r="R9" s="26" t="n">
        <f aca="false">IF(OR(B9="",H9="",N9="",J9=""),"",ABS(H9-N9)*J9*IF(K9="",1,K9))</f>
        <v>60</v>
      </c>
      <c r="S9" s="27" t="n">
        <f aca="false">IF(OR(Q9="",R9=""),"",IF(R9=0,"",Q9/R9))</f>
        <v>1.13333333333333</v>
      </c>
      <c r="T9" s="20" t="str">
        <f aca="false">IF(Q9="","",IF(Q9&gt;0,"Win",IF(Q9&lt;0,"Loss","Breakeven")))</f>
        <v>Win</v>
      </c>
      <c r="U9" s="31"/>
      <c r="V9" s="31" t="s">
        <v>88</v>
      </c>
      <c r="W9" s="31" t="s">
        <v>103</v>
      </c>
      <c r="X9" s="29" t="s">
        <v>161</v>
      </c>
      <c r="Y9" s="29"/>
      <c r="Z9" s="20" t="str">
        <f aca="false">IF(B9="","",TEXT(B9,"yyyy-mm"))</f>
        <v>2026-02</v>
      </c>
      <c r="AA9" s="26" t="n">
        <f aca="false">IF(Q9="","",SUM($Q$4:Q9))</f>
        <v>287</v>
      </c>
      <c r="AB9" s="26" t="n">
        <f aca="false">IF(AA9="","",MAX($AA$4:AA9))</f>
        <v>377</v>
      </c>
      <c r="AC9" s="26" t="n">
        <f aca="false">IF(AA9="","",AA9-AB9)</f>
        <v>-90</v>
      </c>
    </row>
    <row r="10" customFormat="false" ht="30" hidden="false" customHeight="true" outlineLevel="0" collapsed="false">
      <c r="A10" s="20" t="n">
        <f aca="false">IF(B10="","",ROW()-3)</f>
        <v>7</v>
      </c>
      <c r="B10" s="30" t="n">
        <v>46060</v>
      </c>
      <c r="C10" s="31" t="s">
        <v>83</v>
      </c>
      <c r="D10" s="31" t="s">
        <v>110</v>
      </c>
      <c r="E10" s="31" t="s">
        <v>100</v>
      </c>
      <c r="F10" s="31" t="s">
        <v>86</v>
      </c>
      <c r="G10" s="31" t="s">
        <v>94</v>
      </c>
      <c r="H10" s="32" t="n">
        <v>620</v>
      </c>
      <c r="I10" s="32" t="n">
        <v>650</v>
      </c>
      <c r="J10" s="32" t="n">
        <v>5</v>
      </c>
      <c r="K10" s="33" t="n">
        <v>1</v>
      </c>
      <c r="L10" s="34" t="n">
        <v>4</v>
      </c>
      <c r="M10" s="34" t="n">
        <v>0</v>
      </c>
      <c r="N10" s="32" t="n">
        <v>600</v>
      </c>
      <c r="O10" s="32" t="n">
        <v>680</v>
      </c>
      <c r="P10" s="26" t="n">
        <f aca="false">IF(OR(B10="",H10="",I10="",J10=""),"",IF(F10="Long",1,IF(F10="Short",-1,0))*(I10-H10)*J10*IF(K10="",1,K10))</f>
        <v>150</v>
      </c>
      <c r="Q10" s="26" t="n">
        <f aca="false">IF(P10="","",P10-N(L10)-N(M10))</f>
        <v>146</v>
      </c>
      <c r="R10" s="26" t="n">
        <f aca="false">IF(OR(B10="",H10="",N10="",J10=""),"",ABS(H10-N10)*J10*IF(K10="",1,K10))</f>
        <v>100</v>
      </c>
      <c r="S10" s="27" t="n">
        <f aca="false">IF(OR(Q10="",R10=""),"",IF(R10=0,"",Q10/R10))</f>
        <v>1.46</v>
      </c>
      <c r="T10" s="20" t="str">
        <f aca="false">IF(Q10="","",IF(Q10&gt;0,"Win",IF(Q10&lt;0,"Loss","Breakeven")))</f>
        <v>Win</v>
      </c>
      <c r="U10" s="31"/>
      <c r="V10" s="31" t="s">
        <v>102</v>
      </c>
      <c r="W10" s="31" t="s">
        <v>89</v>
      </c>
      <c r="X10" s="29" t="s">
        <v>162</v>
      </c>
      <c r="Y10" s="29"/>
      <c r="Z10" s="20" t="str">
        <f aca="false">IF(B10="","",TEXT(B10,"yyyy-mm"))</f>
        <v>2026-02</v>
      </c>
      <c r="AA10" s="26" t="n">
        <f aca="false">IF(Q10="","",SUM($Q$4:Q10))</f>
        <v>433</v>
      </c>
      <c r="AB10" s="26" t="n">
        <f aca="false">IF(AA10="","",MAX($AA$4:AA10))</f>
        <v>433</v>
      </c>
      <c r="AC10" s="26" t="n">
        <f aca="false">IF(AA10="","",AA10-AB10)</f>
        <v>0</v>
      </c>
    </row>
    <row r="11" customFormat="false" ht="30" hidden="false" customHeight="true" outlineLevel="0" collapsed="false">
      <c r="A11" s="20" t="n">
        <f aca="false">IF(B11="","",ROW()-3)</f>
        <v>8</v>
      </c>
      <c r="B11" s="30" t="n">
        <v>46064</v>
      </c>
      <c r="C11" s="31" t="s">
        <v>91</v>
      </c>
      <c r="D11" s="31" t="s">
        <v>97</v>
      </c>
      <c r="E11" s="31" t="s">
        <v>85</v>
      </c>
      <c r="F11" s="31" t="s">
        <v>86</v>
      </c>
      <c r="G11" s="31" t="s">
        <v>87</v>
      </c>
      <c r="H11" s="32" t="n">
        <v>190</v>
      </c>
      <c r="I11" s="32" t="n">
        <v>185</v>
      </c>
      <c r="J11" s="32" t="n">
        <v>40</v>
      </c>
      <c r="K11" s="33" t="n">
        <v>1</v>
      </c>
      <c r="L11" s="34" t="n">
        <v>6</v>
      </c>
      <c r="M11" s="34" t="n">
        <v>2</v>
      </c>
      <c r="N11" s="32" t="n">
        <v>186</v>
      </c>
      <c r="O11" s="32" t="n">
        <v>205</v>
      </c>
      <c r="P11" s="26" t="n">
        <f aca="false">IF(OR(B11="",H11="",I11="",J11=""),"",IF(F11="Long",1,IF(F11="Short",-1,0))*(I11-H11)*J11*IF(K11="",1,K11))</f>
        <v>-200</v>
      </c>
      <c r="Q11" s="26" t="n">
        <f aca="false">IF(P11="","",P11-N(L11)-N(M11))</f>
        <v>-208</v>
      </c>
      <c r="R11" s="26" t="n">
        <f aca="false">IF(OR(B11="",H11="",N11="",J11=""),"",ABS(H11-N11)*J11*IF(K11="",1,K11))</f>
        <v>160</v>
      </c>
      <c r="S11" s="27" t="n">
        <f aca="false">IF(OR(Q11="",R11=""),"",IF(R11=0,"",Q11/R11))</f>
        <v>-1.3</v>
      </c>
      <c r="T11" s="20" t="str">
        <f aca="false">IF(Q11="","",IF(Q11&gt;0,"Win",IF(Q11&lt;0,"Loss","Breakeven")))</f>
        <v>Loss</v>
      </c>
      <c r="U11" s="31" t="s">
        <v>111</v>
      </c>
      <c r="V11" s="31" t="s">
        <v>112</v>
      </c>
      <c r="W11" s="31" t="s">
        <v>89</v>
      </c>
      <c r="X11" s="29" t="s">
        <v>163</v>
      </c>
      <c r="Y11" s="29"/>
      <c r="Z11" s="20" t="str">
        <f aca="false">IF(B11="","",TEXT(B11,"yyyy-mm"))</f>
        <v>2026-02</v>
      </c>
      <c r="AA11" s="26" t="n">
        <f aca="false">IF(Q11="","",SUM($Q$4:Q11))</f>
        <v>225</v>
      </c>
      <c r="AB11" s="26" t="n">
        <f aca="false">IF(AA11="","",MAX($AA$4:AA11))</f>
        <v>433</v>
      </c>
      <c r="AC11" s="26" t="n">
        <f aca="false">IF(AA11="","",AA11-AB11)</f>
        <v>-208</v>
      </c>
    </row>
    <row r="12" customFormat="false" ht="30" hidden="false" customHeight="true" outlineLevel="0" collapsed="false">
      <c r="A12" s="20" t="n">
        <f aca="false">IF(B12="","",ROW()-3)</f>
        <v>9</v>
      </c>
      <c r="B12" s="30" t="n">
        <v>46071</v>
      </c>
      <c r="C12" s="31" t="s">
        <v>96</v>
      </c>
      <c r="D12" s="31" t="s">
        <v>113</v>
      </c>
      <c r="E12" s="31" t="s">
        <v>85</v>
      </c>
      <c r="F12" s="31" t="s">
        <v>93</v>
      </c>
      <c r="G12" s="31" t="s">
        <v>105</v>
      </c>
      <c r="H12" s="32" t="n">
        <v>2.8</v>
      </c>
      <c r="I12" s="32" t="n">
        <v>2.65</v>
      </c>
      <c r="J12" s="32" t="n">
        <v>5000</v>
      </c>
      <c r="K12" s="33" t="n">
        <v>1</v>
      </c>
      <c r="L12" s="34" t="n">
        <v>9</v>
      </c>
      <c r="M12" s="34" t="n">
        <v>3</v>
      </c>
      <c r="N12" s="32" t="n">
        <v>2.9</v>
      </c>
      <c r="O12" s="32" t="n">
        <v>2.55</v>
      </c>
      <c r="P12" s="26" t="n">
        <f aca="false">IF(OR(B12="",H12="",I12="",J12=""),"",IF(F12="Long",1,IF(F12="Short",-1,0))*(I12-H12)*J12*IF(K12="",1,K12))</f>
        <v>750</v>
      </c>
      <c r="Q12" s="26" t="n">
        <f aca="false">IF(P12="","",P12-N(L12)-N(M12))</f>
        <v>738</v>
      </c>
      <c r="R12" s="26" t="n">
        <f aca="false">IF(OR(B12="",H12="",N12="",J12=""),"",ABS(H12-N12)*J12*IF(K12="",1,K12))</f>
        <v>500</v>
      </c>
      <c r="S12" s="27" t="n">
        <f aca="false">IF(OR(Q12="",R12=""),"",IF(R12=0,"",Q12/R12))</f>
        <v>1.476</v>
      </c>
      <c r="T12" s="20" t="str">
        <f aca="false">IF(Q12="","",IF(Q12&gt;0,"Win",IF(Q12&lt;0,"Loss","Breakeven")))</f>
        <v>Win</v>
      </c>
      <c r="U12" s="31"/>
      <c r="V12" s="31" t="s">
        <v>88</v>
      </c>
      <c r="W12" s="31" t="s">
        <v>95</v>
      </c>
      <c r="X12" s="29" t="s">
        <v>164</v>
      </c>
      <c r="Y12" s="29"/>
      <c r="Z12" s="20" t="str">
        <f aca="false">IF(B12="","",TEXT(B12,"yyyy-mm"))</f>
        <v>2026-02</v>
      </c>
      <c r="AA12" s="26" t="n">
        <f aca="false">IF(Q12="","",SUM($Q$4:Q12))</f>
        <v>963</v>
      </c>
      <c r="AB12" s="26" t="n">
        <f aca="false">IF(AA12="","",MAX($AA$4:AA12))</f>
        <v>963</v>
      </c>
      <c r="AC12" s="26" t="n">
        <f aca="false">IF(AA12="","",AA12-AB12)</f>
        <v>0</v>
      </c>
    </row>
    <row r="13" customFormat="false" ht="30" hidden="false" customHeight="true" outlineLevel="0" collapsed="false">
      <c r="A13" s="20" t="n">
        <f aca="false">IF(B13="","",ROW()-3)</f>
        <v>10</v>
      </c>
      <c r="B13" s="30" t="n">
        <v>46078</v>
      </c>
      <c r="C13" s="31" t="s">
        <v>83</v>
      </c>
      <c r="D13" s="31" t="s">
        <v>92</v>
      </c>
      <c r="E13" s="31" t="s">
        <v>85</v>
      </c>
      <c r="F13" s="31" t="s">
        <v>86</v>
      </c>
      <c r="G13" s="31" t="s">
        <v>101</v>
      </c>
      <c r="H13" s="32" t="n">
        <v>3100</v>
      </c>
      <c r="I13" s="32" t="n">
        <v>3250</v>
      </c>
      <c r="J13" s="32" t="n">
        <v>3</v>
      </c>
      <c r="K13" s="33" t="n">
        <v>1</v>
      </c>
      <c r="L13" s="34" t="n">
        <v>8</v>
      </c>
      <c r="M13" s="34" t="n">
        <v>5</v>
      </c>
      <c r="N13" s="32" t="n">
        <v>3000</v>
      </c>
      <c r="O13" s="32" t="n">
        <v>3300</v>
      </c>
      <c r="P13" s="26" t="n">
        <f aca="false">IF(OR(B13="",H13="",I13="",J13=""),"",IF(F13="Long",1,IF(F13="Short",-1,0))*(I13-H13)*J13*IF(K13="",1,K13))</f>
        <v>450</v>
      </c>
      <c r="Q13" s="26" t="n">
        <f aca="false">IF(P13="","",P13-N(L13)-N(M13))</f>
        <v>437</v>
      </c>
      <c r="R13" s="26" t="n">
        <f aca="false">IF(OR(B13="",H13="",N13="",J13=""),"",ABS(H13-N13)*J13*IF(K13="",1,K13))</f>
        <v>300</v>
      </c>
      <c r="S13" s="27" t="n">
        <f aca="false">IF(OR(Q13="",R13=""),"",IF(R13=0,"",Q13/R13))</f>
        <v>1.45666666666667</v>
      </c>
      <c r="T13" s="20" t="str">
        <f aca="false">IF(Q13="","",IF(Q13&gt;0,"Win",IF(Q13&lt;0,"Loss","Breakeven")))</f>
        <v>Win</v>
      </c>
      <c r="U13" s="31"/>
      <c r="V13" s="31" t="s">
        <v>102</v>
      </c>
      <c r="W13" s="31" t="s">
        <v>103</v>
      </c>
      <c r="X13" s="29" t="s">
        <v>165</v>
      </c>
      <c r="Y13" s="29"/>
      <c r="Z13" s="20" t="str">
        <f aca="false">IF(B13="","",TEXT(B13,"yyyy-mm"))</f>
        <v>2026-02</v>
      </c>
      <c r="AA13" s="26" t="n">
        <f aca="false">IF(Q13="","",SUM($Q$4:Q13))</f>
        <v>1400</v>
      </c>
      <c r="AB13" s="26" t="n">
        <f aca="false">IF(AA13="","",MAX($AA$4:AA13))</f>
        <v>1400</v>
      </c>
      <c r="AC13" s="26" t="n">
        <f aca="false">IF(AA13="","",AA13-AB13)</f>
        <v>0</v>
      </c>
    </row>
    <row r="16" customFormat="false" ht="33.75" hidden="false" customHeight="true" outlineLevel="0" collapsed="false">
      <c r="A16" s="11" t="s">
        <v>166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</sheetData>
  <mergeCells count="5">
    <mergeCell ref="A1:AC1"/>
    <mergeCell ref="A2:F2"/>
    <mergeCell ref="G2:O2"/>
    <mergeCell ref="P2:AC2"/>
    <mergeCell ref="A16:AC16"/>
  </mergeCells>
  <dataValidations count="7">
    <dataValidation allowBlank="true" error="Please choose a value from the list / 请从列表中选择" errorStyle="stop" errorTitle="Invalid value / 无效值" operator="between" showDropDown="false" showErrorMessage="false" showInputMessage="false" sqref="C4:C13" type="list">
      <formula1>Tags!$A$4:$A$11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E4:E13" type="list">
      <formula1>Tags!$B$4:$B$8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F4:F13" type="list">
      <formula1>Tags!$C$4:$C$5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G4:G13" type="list">
      <formula1>Tags!$D$4:$D$13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U4:U13" type="list">
      <formula1>Tags!$E$4:$E$13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V4:V13" type="list">
      <formula1>Tags!$F$4:$F$9</formula1>
      <formula2>0</formula2>
    </dataValidation>
    <dataValidation allowBlank="true" error="Please choose a value from the list / 请从列表中选择" errorStyle="stop" errorTitle="Invalid value / 无效值" operator="between" showDropDown="false" showErrorMessage="false" showInputMessage="false" sqref="W4:W13" type="list">
      <formula1>Tags!$G$4:$G$8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LibreOfficeDev/26.8.0.3$Windows_X86_64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2026-10-18T22:02:11Z</dcterms:created>
  <dc:creator>SureGain / EMMKing</dc:creator>
  <dc:description>Free crypto trade journal template with R-multiple, drawdown, setup and mistake analytics. Not investment advice.</dc:description>
  <cp:keywords>crypto trading journal R multiple risk SureGain</cp:keywords>
  <dc:language>en-US</dc:language>
  <cp:lastModifiedBy/>
  <dcterms:modified xsi:type="dcterms:W3CDTF">2026-10-19T06:02:14Z</dcterms:modified>
  <cp:revision>1</cp:revision>
  <dc:subject>Free bilingual crypto trade journal</dc:subject>
  <dc:title>SureGain Crypto Trade Journal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